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5"/>
  <workbookPr/>
  <mc:AlternateContent xmlns:mc="http://schemas.openxmlformats.org/markup-compatibility/2006">
    <mc:Choice Requires="x15">
      <x15ac:absPath xmlns:x15ac="http://schemas.microsoft.com/office/spreadsheetml/2010/11/ac" url="\\10.65.21.21\市町振興課nas\41財政係\00_財政状況資料集\R5年度分\03_市町回答\★ホームページ公表用\"/>
    </mc:Choice>
  </mc:AlternateContent>
  <xr:revisionPtr revIDLastSave="0" documentId="13_ncr:1_{3EB2ADC9-13EA-41B5-BB5C-DB5CB220BF39}" xr6:coauthVersionLast="36" xr6:coauthVersionMax="36" xr10:uidLastSave="{00000000-0000-0000-0000-000000000000}"/>
  <bookViews>
    <workbookView xWindow="0" yWindow="0" windowWidth="28800" windowHeight="14120" tabRatio="83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C37" i="10"/>
  <c r="BE36" i="10"/>
  <c r="C36" i="10"/>
  <c r="BE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c r="BW35" i="10" s="1"/>
  <c r="BW36" i="10" s="1"/>
  <c r="BW37" i="10" s="1"/>
  <c r="BW38" i="10" s="1"/>
  <c r="BW39" i="10" s="1"/>
  <c r="BW40" i="10" s="1"/>
  <c r="BW41" i="10" s="1"/>
  <c r="BW42" i="10" s="1"/>
  <c r="BW43" i="10" s="1"/>
  <c r="CO34" i="10" l="1"/>
  <c r="CO35" i="10" s="1"/>
  <c r="CO36" i="10" s="1"/>
  <c r="CO37" i="10" s="1"/>
  <c r="CO38" i="10" s="1"/>
  <c r="CO39" i="10" s="1"/>
  <c r="CO40" i="10" s="1"/>
</calcChain>
</file>

<file path=xl/sharedStrings.xml><?xml version="1.0" encoding="utf-8"?>
<sst xmlns="http://schemas.openxmlformats.org/spreadsheetml/2006/main" count="1135" uniqueCount="578">
  <si>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</si>
  <si>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</si>
  <si>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</si>
  <si>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</si>
  <si>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</si>
  <si>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</si>
  <si>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</si>
  <si>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</si>
  <si>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</si>
  <si>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</si>
  <si>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</si>
  <si>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</si>
  <si>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</si>
  <si>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</si>
  <si>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</si>
  <si>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</si>
  <si>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</si>
  <si>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</si>
  <si>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</si>
  <si>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</si>
  <si>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</si>
  <si>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</si>
  <si>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</si>
  <si>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</si>
  <si>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</si>
  <si>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</si>
  <si>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</si>
  <si>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</si>
  <si>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</si>
  <si>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</si>
  <si>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</si>
  <si>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</si>
  <si>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</si>
  <si>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</si>
  <si>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</si>
  <si>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</si>
  <si>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</si>
  <si>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</si>
  <si>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</si>
  <si>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</si>
  <si>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</si>
  <si>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</si>
  <si>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</si>
  <si>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</si>
  <si>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</si>
  <si>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</si>
  <si>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</si>
  <si>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</si>
  <si>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</si>
  <si>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</si>
  <si>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</si>
  <si>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</si>
  <si>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</si>
  <si>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</si>
  <si>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</si>
  <si>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</si>
  <si>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</si>
  <si>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</si>
  <si>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</si>
  <si>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</si>
  <si>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</si>
  <si>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</si>
  <si>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</si>
  <si>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</si>
  <si>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</si>
  <si>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</si>
  <si>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</si>
  <si>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</si>
  <si>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</si>
  <si>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</si>
  <si>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</si>
  <si>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</si>
  <si>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</si>
  <si>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</si>
  <si>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</si>
  <si>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</si>
  <si>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</si>
  <si>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</si>
  <si>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</si>
  <si>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</si>
  <si>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</si>
  <si>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</si>
  <si>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</si>
  <si>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</si>
  <si>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</si>
  <si>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</si>
  <si>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</si>
  <si>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</si>
  <si>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</si>
  <si>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</si>
  <si>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</si>
  <si>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</si>
  <si>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</si>
  <si>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</si>
  <si>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鬼北町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</si>
  <si>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</si>
  <si>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</si>
  <si>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</si>
  <si>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</si>
  <si>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</si>
  <si>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</si>
  <si>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</si>
  <si>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</si>
  <si>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</si>
  <si>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</si>
  <si>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</si>
  <si>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</si>
  <si>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</si>
  <si>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</si>
  <si>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</si>
  <si>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</si>
  <si>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</si>
  <si>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</si>
  <si>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</si>
  <si>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</si>
  <si>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</si>
  <si>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</si>
  <si>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</si>
  <si>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</si>
  <si>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</si>
  <si>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</si>
  <si>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</si>
  <si>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</si>
  <si>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</si>
  <si>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</si>
  <si>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</si>
  <si>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</si>
  <si>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</si>
  <si>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</si>
  <si>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</si>
  <si>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</si>
  <si>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</si>
  <si>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</si>
  <si>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</si>
  <si>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</si>
  <si>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</si>
  <si>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</si>
  <si>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</si>
  <si>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</si>
  <si>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</si>
  <si>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</si>
  <si>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</si>
  <si>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6"/>
  </si>
  <si>
    <t>うち日本人(％)</t>
    <phoneticPr fontId="5"/>
  </si>
  <si>
    <t>-2.8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</si>
  <si>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</si>
  <si>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</si>
  <si>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</si>
  <si>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</si>
  <si>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</si>
  <si>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</si>
  <si>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</si>
  <si>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</si>
  <si>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</si>
  <si>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</si>
  <si>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</si>
  <si>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</si>
  <si>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</si>
  <si>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</si>
  <si>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</si>
  <si>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</si>
  <si>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</si>
  <si>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</si>
  <si>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</si>
  <si>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</si>
  <si>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</si>
  <si>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</si>
  <si>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</si>
  <si>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</si>
  <si>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</si>
  <si>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</si>
  <si>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</si>
  <si>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</si>
  <si>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</si>
  <si>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</si>
  <si>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</si>
  <si>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</si>
  <si>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</si>
  <si>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</si>
  <si>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</si>
  <si>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</si>
  <si>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</si>
  <si>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</si>
  <si>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</si>
  <si>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</si>
  <si>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</si>
  <si>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</si>
  <si>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</si>
  <si>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</si>
  <si>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</si>
  <si>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</si>
  <si>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</si>
  <si>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</si>
  <si>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</si>
  <si>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</si>
  <si>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</si>
  <si>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</si>
  <si>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</si>
  <si>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</si>
  <si>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</si>
  <si>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</si>
  <si>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</si>
  <si>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</si>
  <si>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愛媛県鬼北町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</si>
  <si>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</si>
  <si>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</si>
  <si>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</si>
  <si>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</si>
  <si>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</si>
  <si>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</si>
  <si>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</si>
  <si>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</si>
  <si>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</si>
  <si>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</si>
  <si>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</si>
  <si>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</si>
  <si>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</si>
  <si>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</si>
  <si>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</si>
  <si>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</si>
  <si>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</si>
  <si>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</si>
  <si>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</si>
  <si>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</si>
  <si>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</si>
  <si>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</si>
  <si>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</si>
  <si>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</si>
  <si>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</si>
  <si>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</si>
  <si>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</si>
  <si>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</si>
  <si>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</si>
  <si>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</si>
  <si>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</si>
  <si>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</si>
  <si>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</si>
  <si>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</si>
  <si>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</si>
  <si>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</si>
  <si>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</si>
  <si>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</si>
  <si>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</si>
  <si>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</si>
  <si>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</si>
  <si>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</si>
  <si>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</si>
  <si>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</si>
  <si>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</si>
  <si>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</si>
  <si>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</si>
  <si>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</si>
  <si>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</si>
  <si>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</si>
  <si>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</si>
  <si>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</si>
  <si>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</si>
  <si>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</si>
  <si>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</si>
  <si>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</si>
  <si>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</si>
  <si>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</si>
  <si>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</si>
  <si>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</si>
  <si>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</si>
  <si>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</si>
  <si>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</si>
  <si>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</si>
  <si>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</si>
  <si>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</si>
  <si>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</si>
  <si>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</si>
  <si>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</si>
  <si>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</si>
  <si>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</si>
  <si>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</si>
  <si>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</si>
  <si>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</si>
  <si>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</si>
  <si>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</si>
  <si>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</si>
  <si>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</si>
  <si>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</si>
  <si>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</si>
  <si>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</si>
  <si>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</si>
  <si>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</si>
  <si>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</si>
  <si>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</si>
  <si>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</si>
  <si>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</si>
  <si>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</si>
  <si>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</si>
  <si>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</si>
  <si>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</si>
  <si>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</si>
  <si>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</si>
  <si>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</si>
  <si>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</si>
  <si>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</si>
  <si>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</si>
  <si>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</si>
  <si>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</si>
  <si>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</si>
  <si>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</si>
  <si>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</si>
  <si>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</si>
  <si>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</si>
  <si>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</si>
  <si>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</si>
  <si>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</si>
  <si>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</si>
  <si>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</si>
  <si>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</si>
  <si>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</si>
  <si>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</si>
  <si>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</si>
  <si>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</si>
  <si>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</si>
  <si>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</si>
  <si>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</si>
  <si>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</si>
  <si>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</si>
  <si>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</si>
  <si>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</si>
  <si>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</si>
  <si>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</si>
  <si>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</si>
  <si>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</si>
  <si>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</si>
  <si>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</si>
  <si>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</si>
  <si>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</si>
  <si>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</si>
  <si>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</si>
  <si>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</si>
  <si>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</si>
  <si>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</si>
  <si>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</si>
  <si>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</si>
  <si>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</si>
  <si>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</si>
  <si>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</si>
  <si>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</si>
  <si>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</si>
  <si>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</si>
  <si>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</si>
  <si>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</si>
  <si>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</si>
  <si>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</si>
  <si>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</si>
  <si>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</si>
  <si>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</si>
  <si>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</si>
  <si>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愛媛県鬼北町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</si>
  <si>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</si>
  <si>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</si>
  <si>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</si>
  <si>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</si>
  <si>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</si>
  <si>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</si>
  <si>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</si>
  <si>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</si>
  <si>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</si>
  <si>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</si>
  <si>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</si>
  <si>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</si>
  <si>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</si>
  <si>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</si>
  <si>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</si>
  <si>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</si>
  <si>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</si>
  <si>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</si>
  <si>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</si>
  <si>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</si>
  <si>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用品調達特別会計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</si>
  <si>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</si>
  <si>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</si>
  <si>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</si>
  <si>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</si>
  <si>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</si>
  <si>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</si>
  <si>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</si>
  <si>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</si>
  <si>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</si>
  <si>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</si>
  <si>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</si>
  <si>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</si>
  <si>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</si>
  <si>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</si>
  <si>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</si>
  <si>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</si>
  <si>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後期高齢者医療保険特別会計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</si>
  <si>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</si>
  <si>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</si>
  <si>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</si>
  <si>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</si>
  <si>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</si>
  <si>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</si>
  <si>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</si>
  <si>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</si>
  <si>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</si>
  <si>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</si>
  <si>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</si>
  <si>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</si>
  <si>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</si>
  <si>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</si>
  <si>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</si>
  <si>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</si>
  <si>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</si>
  <si>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</si>
  <si>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</si>
  <si>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</si>
  <si>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</si>
  <si>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</si>
  <si>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</si>
  <si>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</si>
  <si>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</si>
  <si>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</si>
  <si>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</si>
  <si>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</si>
  <si>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</si>
  <si>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</si>
  <si>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</si>
  <si>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</si>
  <si>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</si>
  <si>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</si>
  <si>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</si>
  <si>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</si>
  <si>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</si>
  <si>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</si>
  <si>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</si>
  <si>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</si>
  <si>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</si>
  <si>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</si>
  <si>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</si>
  <si>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</si>
  <si>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</si>
  <si>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</si>
  <si>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</si>
  <si>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</si>
  <si>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</si>
  <si>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</si>
  <si>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</si>
  <si>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</si>
  <si>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</si>
  <si>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</si>
  <si>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</si>
  <si>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</si>
  <si>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</si>
  <si>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</si>
  <si>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</si>
  <si>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</si>
  <si>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</si>
  <si>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</si>
  <si>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</si>
  <si>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</si>
  <si>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</si>
  <si>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</si>
  <si>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</si>
  <si>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</si>
  <si>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</si>
  <si>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</si>
  <si>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</si>
  <si>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</si>
  <si>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</si>
  <si>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</si>
  <si>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</si>
  <si>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</si>
  <si>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</si>
  <si>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</si>
  <si>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</si>
  <si>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</si>
  <si>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</si>
  <si>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</si>
  <si>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</si>
  <si>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</si>
  <si>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</si>
  <si>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</si>
  <si>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</si>
  <si>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</si>
  <si>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</si>
  <si>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</si>
  <si>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</si>
  <si>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</si>
  <si>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</si>
  <si>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</si>
  <si>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</si>
  <si>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</si>
  <si>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</si>
  <si>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</si>
  <si>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</si>
  <si>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</si>
  <si>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</si>
  <si>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</si>
  <si>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</si>
  <si>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</si>
  <si>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</si>
  <si>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</si>
  <si>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</si>
  <si>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</si>
  <si>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</si>
  <si>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</si>
  <si>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</si>
  <si>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</si>
  <si>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</si>
  <si>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</si>
  <si>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</si>
  <si>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</si>
  <si>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</si>
  <si>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</si>
  <si>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</si>
  <si>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</si>
  <si>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</si>
  <si>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</si>
  <si>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</si>
  <si>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</si>
  <si>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</si>
  <si>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</si>
  <si>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</si>
  <si>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</si>
  <si>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</si>
  <si>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</si>
  <si>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</si>
  <si>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</si>
  <si>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</si>
  <si>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</si>
  <si>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</si>
  <si>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</si>
  <si>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</si>
  <si>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</si>
  <si>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</si>
  <si>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0.58</t>
  </si>
  <si>
    <t>▲ 2.87</t>
  </si>
  <si>
    <t>▲ 2.49</t>
  </si>
  <si>
    <t>病院事業会計</t>
  </si>
  <si>
    <t>水道事業会計</t>
  </si>
  <si>
    <t>一般会計</t>
  </si>
  <si>
    <t>介護保険特別会計</t>
  </si>
  <si>
    <t>下水道事業会計</t>
  </si>
  <si>
    <t>後期高齢者医療保険特別会計</t>
  </si>
  <si>
    <t>国民健康保険特別会計</t>
  </si>
  <si>
    <t>国民健康保険診療所特別会計</t>
  </si>
  <si>
    <t>その他会計（赤字）</t>
  </si>
  <si>
    <t>その他会計（黒字）</t>
  </si>
  <si>
    <t>R01</t>
    <phoneticPr fontId="5"/>
  </si>
  <si>
    <t>R02</t>
    <phoneticPr fontId="5"/>
  </si>
  <si>
    <t>R03</t>
    <phoneticPr fontId="5"/>
  </si>
  <si>
    <t>R04</t>
    <phoneticPr fontId="5"/>
  </si>
  <si>
    <t>R05</t>
    <phoneticPr fontId="5"/>
  </si>
  <si>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</si>
  <si>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</si>
  <si>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</si>
  <si>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</si>
  <si>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</si>
  <si>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</si>
  <si>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宇和島地区広域事務組合（一般会計）</t>
    <rPh sb="0" eb="3">
      <t>ウワジマ</t>
    </rPh>
    <rPh sb="3" eb="5">
      <t>チク</t>
    </rPh>
    <rPh sb="5" eb="7">
      <t>コウイキ</t>
    </rPh>
    <rPh sb="7" eb="9">
      <t>ジム</t>
    </rPh>
    <rPh sb="9" eb="11">
      <t>クミアイ</t>
    </rPh>
    <rPh sb="12" eb="14">
      <t>イッパン</t>
    </rPh>
    <rPh sb="14" eb="16">
      <t>カイケイ</t>
    </rPh>
    <phoneticPr fontId="2"/>
  </si>
  <si>
    <t>宇和島地区広域事務組合（介護保険事業特別会計）</t>
    <rPh sb="0" eb="3">
      <t>ウワジマ</t>
    </rPh>
    <rPh sb="3" eb="5">
      <t>チク</t>
    </rPh>
    <rPh sb="5" eb="7">
      <t>コウイキ</t>
    </rPh>
    <rPh sb="7" eb="9">
      <t>ジム</t>
    </rPh>
    <rPh sb="9" eb="11">
      <t>クミアイ</t>
    </rPh>
    <rPh sb="12" eb="14">
      <t>カイゴ</t>
    </rPh>
    <rPh sb="14" eb="16">
      <t>ホケン</t>
    </rPh>
    <rPh sb="16" eb="18">
      <t>ジギョウ</t>
    </rPh>
    <rPh sb="18" eb="20">
      <t>トクベツ</t>
    </rPh>
    <rPh sb="20" eb="22">
      <t>カイケイ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</si>
  <si>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</si>
  <si>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t>
    <rPh sb="0" eb="3">
      <t>エヒメケン</t>
    </rPh>
    <rPh sb="3" eb="5">
      <t>コウキ</t>
    </rPh>
    <rPh sb="5" eb="8">
      <t>コウレイシャ</t>
    </rPh>
    <rPh sb="8" eb="10">
      <t>イリョウ</t>
    </rPh>
    <rPh sb="10" eb="12">
      <t>コウイキ</t>
    </rPh>
    <rPh sb="12" eb="14">
      <t>レンゴウ</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</si>
  <si>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</si>
  <si>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鬼北町農業公社</t>
    <rPh sb="0" eb="3">
      <t>キホクチョウ</t>
    </rPh>
    <rPh sb="3" eb="5">
      <t>ノウギョウ</t>
    </rPh>
    <rPh sb="5" eb="7">
      <t>コウシャ</t>
    </rPh>
    <phoneticPr fontId="2"/>
  </si>
  <si>
    <t>森の三角ぼうし</t>
    <rPh sb="0" eb="1">
      <t>モリ</t>
    </rPh>
    <rPh sb="2" eb="4">
      <t>サンカク</t>
    </rPh>
    <phoneticPr fontId="2"/>
  </si>
  <si>
    <t>日吉原木市場</t>
    <rPh sb="0" eb="2">
      <t>ヒヨシ</t>
    </rPh>
    <rPh sb="2" eb="4">
      <t>ゲンボク</t>
    </rPh>
    <rPh sb="4" eb="6">
      <t>イチバ</t>
    </rPh>
    <phoneticPr fontId="2"/>
  </si>
  <si>
    <t>日吉農林公社</t>
    <rPh sb="0" eb="2">
      <t>ヒヨシ</t>
    </rPh>
    <rPh sb="2" eb="4">
      <t>ノウリン</t>
    </rPh>
    <rPh sb="4" eb="6">
      <t>コウシャ</t>
    </rPh>
    <phoneticPr fontId="2"/>
  </si>
  <si>
    <t>日吉夢産地</t>
    <rPh sb="0" eb="2">
      <t>ヒヨシ</t>
    </rPh>
    <rPh sb="2" eb="3">
      <t>ユメ</t>
    </rPh>
    <rPh sb="3" eb="5">
      <t>サンチ</t>
    </rPh>
    <phoneticPr fontId="2"/>
  </si>
  <si>
    <t>鬼北土地開発公社</t>
    <rPh sb="0" eb="2">
      <t>キホク</t>
    </rPh>
    <rPh sb="2" eb="4">
      <t>トチ</t>
    </rPh>
    <rPh sb="4" eb="6">
      <t>カイハツ</t>
    </rPh>
    <rPh sb="6" eb="8">
      <t>コウシャ</t>
    </rPh>
    <phoneticPr fontId="2"/>
  </si>
  <si>
    <t>鬼北地域野菜園芸振興基金</t>
    <rPh sb="0" eb="2">
      <t>キホク</t>
    </rPh>
    <rPh sb="2" eb="4">
      <t>チイキ</t>
    </rPh>
    <rPh sb="4" eb="6">
      <t>ヤサイ</t>
    </rPh>
    <rPh sb="6" eb="8">
      <t>エンゲイ</t>
    </rPh>
    <rPh sb="8" eb="10">
      <t>シンコウ</t>
    </rPh>
    <rPh sb="10" eb="12">
      <t>キキン</t>
    </rPh>
    <phoneticPr fontId="2"/>
  </si>
  <si>
    <t>過疎地域自立促進基金</t>
    <phoneticPr fontId="5"/>
  </si>
  <si>
    <t>公共施設等整備管理基金</t>
    <phoneticPr fontId="2"/>
  </si>
  <si>
    <t>地域振興基金</t>
    <phoneticPr fontId="2"/>
  </si>
  <si>
    <t>-</t>
    <phoneticPr fontId="2"/>
  </si>
  <si>
    <t>-</t>
    <phoneticPr fontId="2"/>
  </si>
  <si>
    <t>-</t>
    <phoneticPr fontId="2"/>
  </si>
  <si>
    <t>-</t>
    <phoneticPr fontId="2"/>
  </si>
  <si>
    <t>-</t>
    <phoneticPr fontId="2"/>
  </si>
  <si>
    <t>交流促進事業基金</t>
    <rPh sb="4" eb="6">
      <t>ジギョウ</t>
    </rPh>
    <phoneticPr fontId="2"/>
  </si>
  <si>
    <t>地域福祉基金</t>
    <rPh sb="0" eb="2">
      <t>チイキ</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</si>
</sst>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125391</c:v>
                </c:pt>
                <c:pt idx="2">
                  <c:v>138402</c:v>
                </c:pt>
                <c:pt idx="3">
                  <c:v>146367</c:v>
                </c:pt>
                <c:pt idx="4">
                  <c:v>165181</c:v>
                </c:pt>
              </c:numCache>
            </c:numRef>
          </c:val>
          <c:smooth val="0"/>
          <c:extLst>
            <c:ext xmlns:c16="http://schemas.microsoft.com/office/drawing/2014/chart" uri="{C3380CC4-5D6E-409C-BE32-E72D297353CC}">
              <c16:uniqueId val="{00000000-8D4C-4CD5-800A-94DC1D7974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106235</c:v>
                </c:pt>
                <c:pt idx="1">
                  <c:v>118870</c:v>
                </c:pt>
                <c:pt idx="2">
                  <c:v>146758</c:v>
                </c:pt>
                <c:pt idx="3">
                  <c:v>383661</c:v>
                </c:pt>
                <c:pt idx="4">
                  <c:v>403091</c:v>
                </c:pt>
              </c:numCache>
            </c:numRef>
          </c:val>
          <c:smooth val="0"/>
          <c:extLst>
            <c:ext xmlns:c16="http://schemas.microsoft.com/office/drawing/2014/chart" uri="{C3380CC4-5D6E-409C-BE32-E72D297353CC}">
              <c16:uniqueId val="{00000001-8D4C-4CD5-800A-94DC1D7974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2.39</c:v>
                </c:pt>
                <c:pt idx="1">
                  <c:v>3.47</c:v>
                </c:pt>
                <c:pt idx="2">
                  <c:v>6.48</c:v>
                </c:pt>
                <c:pt idx="3">
                  <c:v>3.82</c:v>
                </c:pt>
                <c:pt idx="4">
                  <c:v>1.87</c:v>
                </c:pt>
              </c:numCache>
            </c:numRef>
          </c:val>
          <c:extLst>
            <c:ext xmlns:c16="http://schemas.microsoft.com/office/drawing/2014/chart" uri="{C3380CC4-5D6E-409C-BE32-E72D297353CC}">
              <c16:uniqueId val="{00000000-44E8-4893-BCED-1C459DC450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44.42</c:v>
                </c:pt>
                <c:pt idx="1">
                  <c:v>41.16</c:v>
                </c:pt>
                <c:pt idx="2">
                  <c:v>37.68</c:v>
                </c:pt>
                <c:pt idx="3">
                  <c:v>39.090000000000003</c:v>
                </c:pt>
                <c:pt idx="4">
                  <c:v>38.65</c:v>
                </c:pt>
              </c:numCache>
            </c:numRef>
          </c:val>
          <c:extLst>
            <c:ext xmlns:c16="http://schemas.microsoft.com/office/drawing/2014/chart" uri="{C3380CC4-5D6E-409C-BE32-E72D297353CC}">
              <c16:uniqueId val="{00000001-44E8-4893-BCED-1C459DC450A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-0.57999999999999996</c:v>
                </c:pt>
                <c:pt idx="1">
                  <c:v>0.39</c:v>
                </c:pt>
                <c:pt idx="2">
                  <c:v>3.15</c:v>
                </c:pt>
                <c:pt idx="3">
                  <c:v>-2.87</c:v>
                </c:pt>
                <c:pt idx="4">
                  <c:v>-2.4900000000000002</c:v>
                </c:pt>
              </c:numCache>
            </c:numRef>
          </c:val>
          <c:smooth val="0"/>
          <c:extLst>
            <c:ext xmlns:c16="http://schemas.microsoft.com/office/drawing/2014/chart" uri="{C3380CC4-5D6E-409C-BE32-E72D297353CC}">
              <c16:uniqueId val="{00000002-44E8-4893-BCED-1C459DC450A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0.57999999999999996</c:v>
                </c:pt>
                <c:pt idx="8">
                  <c:v>#N/A</c:v>
                </c:pt>
                <c:pt idx="9">
                  <c:v>0</c:v>
                </c:pt>
              </c:numCache>
            </c:numRef>
          </c:val>
          <c:extLst>
            <c:ext xmlns:c16="http://schemas.microsoft.com/office/drawing/2014/chart" uri="{C3380CC4-5D6E-409C-BE32-E72D297353CC}">
              <c16:uniqueId val="{00000000-1D66-4E90-8705-E64AC7261C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66-4E90-8705-E64AC7261C4C}"/>
            </c:ext>
          </c:extLst>
        </c:ser>
        <c:ser>
          <c:idx val="2"/>
          <c:order val="2"/>
          <c:tx>
            <c:strRef>
              <c:f>データシート!$A$29</c:f>
              <c:strCache>
                <c:ptCount val="1"/>
                <c:pt idx="0">
                  <c:v>国民健康保険診療所特別会計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0.05</c:v>
                </c:pt>
                <c:pt idx="8">
                  <c:v>#N/A</c:v>
                </c:pt>
                <c:pt idx="9">
                  <c:v>0</c:v>
                </c:pt>
              </c:numCache>
            </c:numRef>
          </c:val>
          <c:extLst>
            <c:ext xmlns:c16="http://schemas.microsoft.com/office/drawing/2014/chart" uri="{C3380CC4-5D6E-409C-BE32-E72D297353CC}">
              <c16:uniqueId val="{00000002-1D66-4E90-8705-E64AC7261C4C}"/>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0.98</c:v>
                </c:pt>
                <c:pt idx="2">
                  <c:v>#N/A</c:v>
                </c:pt>
                <c:pt idx="3">
                  <c:v>0.15</c:v>
                </c:pt>
                <c:pt idx="4">
                  <c:v>#N/A</c:v>
                </c:pt>
                <c:pt idx="5">
                  <c:v>0.18</c:v>
                </c:pt>
                <c:pt idx="6">
                  <c:v>#N/A</c:v>
                </c:pt>
                <c:pt idx="7">
                  <c:v>0.14000000000000001</c:v>
                </c:pt>
                <c:pt idx="8">
                  <c:v>#N/A</c:v>
                </c:pt>
                <c:pt idx="9">
                  <c:v>0</c:v>
                </c:pt>
              </c:numCache>
            </c:numRef>
          </c:val>
          <c:extLst>
            <c:ext xmlns:c16="http://schemas.microsoft.com/office/drawing/2014/chart" uri="{C3380CC4-5D6E-409C-BE32-E72D297353CC}">
              <c16:uniqueId val="{00000003-1D66-4E90-8705-E64AC7261C4C}"/>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7.0000000000000007E-2</c:v>
                </c:pt>
                <c:pt idx="2">
                  <c:v>#N/A</c:v>
                </c:pt>
                <c:pt idx="3">
                  <c:v>0.06</c:v>
                </c:pt>
                <c:pt idx="4">
                  <c:v>#N/A</c:v>
                </c:pt>
                <c:pt idx="5">
                  <c:v>0.09</c:v>
                </c:pt>
                <c:pt idx="6">
                  <c:v>#N/A</c:v>
                </c:pt>
                <c:pt idx="7">
                  <c:v>7.0000000000000007E-2</c:v>
                </c:pt>
                <c:pt idx="8">
                  <c:v>#N/A</c:v>
                </c:pt>
                <c:pt idx="9">
                  <c:v>0.09</c:v>
                </c:pt>
              </c:numCache>
            </c:numRef>
          </c:val>
          <c:extLst>
            <c:ext xmlns:c16="http://schemas.microsoft.com/office/drawing/2014/chart" uri="{C3380CC4-5D6E-409C-BE32-E72D297353CC}">
              <c16:uniqueId val="{00000004-1D66-4E90-8705-E64AC7261C4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0.49</c:v>
                </c:pt>
              </c:numCache>
            </c:numRef>
          </c:val>
          <c:extLst>
            <c:ext xmlns:c16="http://schemas.microsoft.com/office/drawing/2014/chart" uri="{C3380CC4-5D6E-409C-BE32-E72D297353CC}">
              <c16:uniqueId val="{00000005-1D66-4E90-8705-E64AC7261C4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1.56</c:v>
                </c:pt>
                <c:pt idx="2">
                  <c:v>#N/A</c:v>
                </c:pt>
                <c:pt idx="3">
                  <c:v>0.83</c:v>
                </c:pt>
                <c:pt idx="4">
                  <c:v>#N/A</c:v>
                </c:pt>
                <c:pt idx="5">
                  <c:v>0.37</c:v>
                </c:pt>
                <c:pt idx="6">
                  <c:v>#N/A</c:v>
                </c:pt>
                <c:pt idx="7">
                  <c:v>1.42</c:v>
                </c:pt>
                <c:pt idx="8">
                  <c:v>#N/A</c:v>
                </c:pt>
                <c:pt idx="9">
                  <c:v>1.27</c:v>
                </c:pt>
              </c:numCache>
            </c:numRef>
          </c:val>
          <c:extLst>
            <c:ext xmlns:c16="http://schemas.microsoft.com/office/drawing/2014/chart" uri="{C3380CC4-5D6E-409C-BE32-E72D297353CC}">
              <c16:uniqueId val="{00000006-1D66-4E90-8705-E64AC7261C4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2.38</c:v>
                </c:pt>
                <c:pt idx="2">
                  <c:v>#N/A</c:v>
                </c:pt>
                <c:pt idx="3">
                  <c:v>3.46</c:v>
                </c:pt>
                <c:pt idx="4">
                  <c:v>#N/A</c:v>
                </c:pt>
                <c:pt idx="5">
                  <c:v>6.47</c:v>
                </c:pt>
                <c:pt idx="6">
                  <c:v>#N/A</c:v>
                </c:pt>
                <c:pt idx="7">
                  <c:v>3.81</c:v>
                </c:pt>
                <c:pt idx="8">
                  <c:v>#N/A</c:v>
                </c:pt>
                <c:pt idx="9">
                  <c:v>1.87</c:v>
                </c:pt>
              </c:numCache>
            </c:numRef>
          </c:val>
          <c:extLst>
            <c:ext xmlns:c16="http://schemas.microsoft.com/office/drawing/2014/chart" uri="{C3380CC4-5D6E-409C-BE32-E72D297353CC}">
              <c16:uniqueId val="{00000007-1D66-4E90-8705-E64AC7261C4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4.47</c:v>
                </c:pt>
                <c:pt idx="2">
                  <c:v>#N/A</c:v>
                </c:pt>
                <c:pt idx="3">
                  <c:v>4.8</c:v>
                </c:pt>
                <c:pt idx="4">
                  <c:v>#N/A</c:v>
                </c:pt>
                <c:pt idx="5">
                  <c:v>4.3899999999999997</c:v>
                </c:pt>
                <c:pt idx="6">
                  <c:v>#N/A</c:v>
                </c:pt>
                <c:pt idx="7">
                  <c:v>4.0999999999999996</c:v>
                </c:pt>
                <c:pt idx="8">
                  <c:v>#N/A</c:v>
                </c:pt>
                <c:pt idx="9">
                  <c:v>2.33</c:v>
                </c:pt>
              </c:numCache>
            </c:numRef>
          </c:val>
          <c:extLst>
            <c:ext xmlns:c16="http://schemas.microsoft.com/office/drawing/2014/chart" uri="{C3380CC4-5D6E-409C-BE32-E72D297353CC}">
              <c16:uniqueId val="{00000008-1D66-4E90-8705-E64AC7261C4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2.06</c:v>
                </c:pt>
                <c:pt idx="2">
                  <c:v>#N/A</c:v>
                </c:pt>
                <c:pt idx="3">
                  <c:v>3.05</c:v>
                </c:pt>
                <c:pt idx="4">
                  <c:v>#N/A</c:v>
                </c:pt>
                <c:pt idx="5">
                  <c:v>2.96</c:v>
                </c:pt>
                <c:pt idx="6">
                  <c:v>#N/A</c:v>
                </c:pt>
                <c:pt idx="7">
                  <c:v>3.4</c:v>
                </c:pt>
                <c:pt idx="8">
                  <c:v>#N/A</c:v>
                </c:pt>
                <c:pt idx="9">
                  <c:v>3.56</c:v>
                </c:pt>
              </c:numCache>
            </c:numRef>
          </c:val>
          <c:extLst>
            <c:ext xmlns:c16="http://schemas.microsoft.com/office/drawing/2014/chart" uri="{C3380CC4-5D6E-409C-BE32-E72D297353CC}">
              <c16:uniqueId val="{00000009-1D66-4E90-8705-E64AC7261C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743</c:v>
                </c:pt>
                <c:pt idx="5">
                  <c:v>727</c:v>
                </c:pt>
                <c:pt idx="8">
                  <c:v>825</c:v>
                </c:pt>
                <c:pt idx="11">
                  <c:v>816</c:v>
                </c:pt>
                <c:pt idx="14">
                  <c:v>827</c:v>
                </c:pt>
              </c:numCache>
            </c:numRef>
          </c:val>
          <c:extLst>
            <c:ext xmlns:c16="http://schemas.microsoft.com/office/drawing/2014/chart" uri="{C3380CC4-5D6E-409C-BE32-E72D297353CC}">
              <c16:uniqueId val="{00000000-4CD2-41E5-B071-DC2B0BD7CAD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CD2-41E5-B071-DC2B0BD7CAD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20</c:v>
                </c:pt>
                <c:pt idx="3">
                  <c:v>20</c:v>
                </c:pt>
                <c:pt idx="6">
                  <c:v>9</c:v>
                </c:pt>
                <c:pt idx="9">
                  <c:v>7</c:v>
                </c:pt>
                <c:pt idx="12">
                  <c:v>5</c:v>
                </c:pt>
              </c:numCache>
            </c:numRef>
          </c:val>
          <c:extLst>
            <c:ext xmlns:c16="http://schemas.microsoft.com/office/drawing/2014/chart" uri="{C3380CC4-5D6E-409C-BE32-E72D297353CC}">
              <c16:uniqueId val="{00000002-4CD2-41E5-B071-DC2B0BD7CAD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c:v>
                </c:pt>
                <c:pt idx="3">
                  <c:v>8</c:v>
                </c:pt>
                <c:pt idx="6">
                  <c:v>8</c:v>
                </c:pt>
                <c:pt idx="9">
                  <c:v>11</c:v>
                </c:pt>
                <c:pt idx="12">
                  <c:v>10</c:v>
                </c:pt>
              </c:numCache>
            </c:numRef>
          </c:val>
          <c:extLst>
            <c:ext xmlns:c16="http://schemas.microsoft.com/office/drawing/2014/chart" uri="{C3380CC4-5D6E-409C-BE32-E72D297353CC}">
              <c16:uniqueId val="{00000003-4CD2-41E5-B071-DC2B0BD7CAD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143</c:v>
                </c:pt>
                <c:pt idx="3">
                  <c:v>143</c:v>
                </c:pt>
                <c:pt idx="6">
                  <c:v>139</c:v>
                </c:pt>
                <c:pt idx="9">
                  <c:v>144</c:v>
                </c:pt>
                <c:pt idx="12">
                  <c:v>151</c:v>
                </c:pt>
              </c:numCache>
            </c:numRef>
          </c:val>
          <c:extLst>
            <c:ext xmlns:c16="http://schemas.microsoft.com/office/drawing/2014/chart" uri="{C3380CC4-5D6E-409C-BE32-E72D297353CC}">
              <c16:uniqueId val="{00000004-4CD2-41E5-B071-DC2B0BD7CAD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D2-41E5-B071-DC2B0BD7CAD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CD2-41E5-B071-DC2B0BD7CAD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801</c:v>
                </c:pt>
                <c:pt idx="3">
                  <c:v>788</c:v>
                </c:pt>
                <c:pt idx="6">
                  <c:v>943</c:v>
                </c:pt>
                <c:pt idx="9">
                  <c:v>950</c:v>
                </c:pt>
                <c:pt idx="12">
                  <c:v>983</c:v>
                </c:pt>
              </c:numCache>
            </c:numRef>
          </c:val>
          <c:extLst>
            <c:ext xmlns:c16="http://schemas.microsoft.com/office/drawing/2014/chart" uri="{C3380CC4-5D6E-409C-BE32-E72D297353CC}">
              <c16:uniqueId val="{00000007-4CD2-41E5-B071-DC2B0BD7CAD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228</c:v>
                </c:pt>
                <c:pt idx="2">
                  <c:v>#N/A</c:v>
                </c:pt>
                <c:pt idx="3">
                  <c:v>#N/A</c:v>
                </c:pt>
                <c:pt idx="4">
                  <c:v>232</c:v>
                </c:pt>
                <c:pt idx="5">
                  <c:v>#N/A</c:v>
                </c:pt>
                <c:pt idx="6">
                  <c:v>#N/A</c:v>
                </c:pt>
                <c:pt idx="7">
                  <c:v>274</c:v>
                </c:pt>
                <c:pt idx="8">
                  <c:v>#N/A</c:v>
                </c:pt>
                <c:pt idx="9">
                  <c:v>#N/A</c:v>
                </c:pt>
                <c:pt idx="10">
                  <c:v>296</c:v>
                </c:pt>
                <c:pt idx="11">
                  <c:v>#N/A</c:v>
                </c:pt>
                <c:pt idx="12">
                  <c:v>#N/A</c:v>
                </c:pt>
                <c:pt idx="13">
                  <c:v>322</c:v>
                </c:pt>
                <c:pt idx="14">
                  <c:v>#N/A</c:v>
                </c:pt>
              </c:numCache>
            </c:numRef>
          </c:val>
          <c:smooth val="0"/>
          <c:extLst>
            <c:ext xmlns:c16="http://schemas.microsoft.com/office/drawing/2014/chart" uri="{C3380CC4-5D6E-409C-BE32-E72D297353CC}">
              <c16:uniqueId val="{00000008-4CD2-41E5-B071-DC2B0BD7CAD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6895</c:v>
                </c:pt>
                <c:pt idx="5">
                  <c:v>6953</c:v>
                </c:pt>
                <c:pt idx="8">
                  <c:v>6884</c:v>
                </c:pt>
                <c:pt idx="11">
                  <c:v>7739</c:v>
                </c:pt>
                <c:pt idx="14">
                  <c:v>9836</c:v>
                </c:pt>
              </c:numCache>
            </c:numRef>
          </c:val>
          <c:extLst>
            <c:ext xmlns:c16="http://schemas.microsoft.com/office/drawing/2014/chart" uri="{C3380CC4-5D6E-409C-BE32-E72D297353CC}">
              <c16:uniqueId val="{00000000-C51C-43B9-83BD-2FC5E7E079D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134</c:v>
                </c:pt>
                <c:pt idx="5">
                  <c:v>133</c:v>
                </c:pt>
                <c:pt idx="8">
                  <c:v>117</c:v>
                </c:pt>
                <c:pt idx="11">
                  <c:v>97</c:v>
                </c:pt>
                <c:pt idx="14">
                  <c:v>80</c:v>
                </c:pt>
              </c:numCache>
            </c:numRef>
          </c:val>
          <c:extLst>
            <c:ext xmlns:c16="http://schemas.microsoft.com/office/drawing/2014/chart" uri="{C3380CC4-5D6E-409C-BE32-E72D297353CC}">
              <c16:uniqueId val="{00000001-C51C-43B9-83BD-2FC5E7E079D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3884</c:v>
                </c:pt>
                <c:pt idx="5">
                  <c:v>4040</c:v>
                </c:pt>
                <c:pt idx="8">
                  <c:v>4576</c:v>
                </c:pt>
                <c:pt idx="11">
                  <c:v>4834</c:v>
                </c:pt>
                <c:pt idx="14">
                  <c:v>4681</c:v>
                </c:pt>
              </c:numCache>
            </c:numRef>
          </c:val>
          <c:extLst>
            <c:ext xmlns:c16="http://schemas.microsoft.com/office/drawing/2014/chart" uri="{C3380CC4-5D6E-409C-BE32-E72D297353CC}">
              <c16:uniqueId val="{00000002-C51C-43B9-83BD-2FC5E7E079D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1C-43B9-83BD-2FC5E7E079D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1C-43B9-83BD-2FC5E7E079D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1C-43B9-83BD-2FC5E7E079D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1228</c:v>
                </c:pt>
                <c:pt idx="3">
                  <c:v>1154</c:v>
                </c:pt>
                <c:pt idx="6">
                  <c:v>1062</c:v>
                </c:pt>
                <c:pt idx="9">
                  <c:v>958</c:v>
                </c:pt>
                <c:pt idx="12">
                  <c:v>864</c:v>
                </c:pt>
              </c:numCache>
            </c:numRef>
          </c:val>
          <c:extLst>
            <c:ext xmlns:c16="http://schemas.microsoft.com/office/drawing/2014/chart" uri="{C3380CC4-5D6E-409C-BE32-E72D297353CC}">
              <c16:uniqueId val="{00000006-C51C-43B9-83BD-2FC5E7E079D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100</c:v>
                </c:pt>
                <c:pt idx="3">
                  <c:v>81</c:v>
                </c:pt>
                <c:pt idx="6">
                  <c:v>74</c:v>
                </c:pt>
                <c:pt idx="9">
                  <c:v>65</c:v>
                </c:pt>
                <c:pt idx="12">
                  <c:v>56</c:v>
                </c:pt>
              </c:numCache>
            </c:numRef>
          </c:val>
          <c:extLst>
            <c:ext xmlns:c16="http://schemas.microsoft.com/office/drawing/2014/chart" uri="{C3380CC4-5D6E-409C-BE32-E72D297353CC}">
              <c16:uniqueId val="{00000007-C51C-43B9-83BD-2FC5E7E079D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1182</c:v>
                </c:pt>
                <c:pt idx="3">
                  <c:v>1162</c:v>
                </c:pt>
                <c:pt idx="6">
                  <c:v>1132</c:v>
                </c:pt>
                <c:pt idx="9">
                  <c:v>1174</c:v>
                </c:pt>
                <c:pt idx="12">
                  <c:v>1372</c:v>
                </c:pt>
              </c:numCache>
            </c:numRef>
          </c:val>
          <c:extLst>
            <c:ext xmlns:c16="http://schemas.microsoft.com/office/drawing/2014/chart" uri="{C3380CC4-5D6E-409C-BE32-E72D297353CC}">
              <c16:uniqueId val="{00000008-C51C-43B9-83BD-2FC5E7E079D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54</c:v>
                </c:pt>
                <c:pt idx="3">
                  <c:v>34</c:v>
                </c:pt>
                <c:pt idx="6">
                  <c:v>43</c:v>
                </c:pt>
                <c:pt idx="9">
                  <c:v>36</c:v>
                </c:pt>
                <c:pt idx="12">
                  <c:v>30</c:v>
                </c:pt>
              </c:numCache>
            </c:numRef>
          </c:val>
          <c:extLst>
            <c:ext xmlns:c16="http://schemas.microsoft.com/office/drawing/2014/chart" uri="{C3380CC4-5D6E-409C-BE32-E72D297353CC}">
              <c16:uniqueId val="{00000009-C51C-43B9-83BD-2FC5E7E079D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7988</c:v>
                </c:pt>
                <c:pt idx="3">
                  <c:v>8233</c:v>
                </c:pt>
                <c:pt idx="6">
                  <c:v>8277</c:v>
                </c:pt>
                <c:pt idx="9">
                  <c:v>10393</c:v>
                </c:pt>
                <c:pt idx="12">
                  <c:v>12082</c:v>
                </c:pt>
              </c:numCache>
            </c:numRef>
          </c:val>
          <c:extLst>
            <c:ext xmlns:c16="http://schemas.microsoft.com/office/drawing/2014/chart" uri="{C3380CC4-5D6E-409C-BE32-E72D297353CC}">
              <c16:uniqueId val="{0000000A-C51C-43B9-83BD-2FC5E7E079D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51C-43B9-83BD-2FC5E7E079D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1932</c:v>
                </c:pt>
                <c:pt idx="1">
                  <c:v>1933</c:v>
                </c:pt>
                <c:pt idx="2">
                  <c:v>1906</c:v>
                </c:pt>
              </c:numCache>
            </c:numRef>
          </c:val>
          <c:extLst>
            <c:ext xmlns:c16="http://schemas.microsoft.com/office/drawing/2014/chart" uri="{C3380CC4-5D6E-409C-BE32-E72D297353CC}">
              <c16:uniqueId val="{00000000-0B98-4EC2-A2DE-DC47EC5910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169</c:v>
                </c:pt>
                <c:pt idx="1">
                  <c:v>459</c:v>
                </c:pt>
                <c:pt idx="2">
                  <c:v>573</c:v>
                </c:pt>
              </c:numCache>
            </c:numRef>
          </c:val>
          <c:extLst>
            <c:ext xmlns:c16="http://schemas.microsoft.com/office/drawing/2014/chart" uri="{C3380CC4-5D6E-409C-BE32-E72D297353CC}">
              <c16:uniqueId val="{00000001-0B98-4EC2-A2DE-DC47EC5910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3065</c:v>
                </c:pt>
                <c:pt idx="1">
                  <c:v>3031</c:v>
                </c:pt>
                <c:pt idx="2">
                  <c:v>2734</c:v>
                </c:pt>
              </c:numCache>
            </c:numRef>
          </c:val>
          <c:extLst>
            <c:ext xmlns:c16="http://schemas.microsoft.com/office/drawing/2014/chart" uri="{C3380CC4-5D6E-409C-BE32-E72D297353CC}">
              <c16:uniqueId val="{00000002-0B98-4EC2-A2DE-DC47EC5910F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年度より大規模事業（広見中学校改築事業、保育所施設整備事業等）を実施しており、財源として地方債を活用しているため、今後元利償還金の増加が見込まれている。令和</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年度が実質公債費比率のピークとなる見通しである。交付税措置率の低い地方債はできる限り借りない方針とし、必要な普通建設事業については、国庫補助事業の活用や交付税措置率の高い地方債を必要最低限発行する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将来負担額のうち、「一般会計等に係る地方債の現在高」が</a:t>
          </a:r>
          <a:r>
            <a:rPr kumimoji="1" lang="en-US" altLang="ja-JP" sz="1400">
              <a:latin typeface="ＭＳ ゴシック" pitchFamily="49" charset="-128"/>
              <a:ea typeface="ＭＳ ゴシック" pitchFamily="49" charset="-128"/>
            </a:rPr>
            <a:t>1,689</a:t>
          </a:r>
          <a:r>
            <a:rPr kumimoji="1" lang="ja-JP" altLang="en-US" sz="1400">
              <a:latin typeface="ＭＳ ゴシック" pitchFamily="49" charset="-128"/>
              <a:ea typeface="ＭＳ ゴシック" pitchFamily="49" charset="-128"/>
            </a:rPr>
            <a:t>百万円増となった主な要因は、令和３年度同意事業（広見中学校改築事業、情報通信基盤整備事業などの大型事業）が繰越となったことによる。「公営企業債等繰入見込額」が</a:t>
          </a:r>
          <a:r>
            <a:rPr kumimoji="1" lang="en-US" altLang="ja-JP" sz="1400">
              <a:latin typeface="ＭＳ ゴシック" pitchFamily="49" charset="-128"/>
              <a:ea typeface="ＭＳ ゴシック" pitchFamily="49" charset="-128"/>
            </a:rPr>
            <a:t>198</a:t>
          </a:r>
          <a:r>
            <a:rPr kumimoji="1" lang="ja-JP" altLang="en-US" sz="1400">
              <a:latin typeface="ＭＳ ゴシック" pitchFamily="49" charset="-128"/>
              <a:ea typeface="ＭＳ ゴシック" pitchFamily="49" charset="-128"/>
            </a:rPr>
            <a:t>百万円増となった主な要因は病院事業会計の医療施設、医療機器整備にかかる借入による残高増による。一方、「退職手当負担見込額」は積立不足額の減や職員の勤続年数の低下に伴い</a:t>
          </a:r>
          <a:r>
            <a:rPr kumimoji="1" lang="en-US" altLang="ja-JP" sz="1400">
              <a:latin typeface="ＭＳ ゴシック" pitchFamily="49" charset="-128"/>
              <a:ea typeface="ＭＳ ゴシック" pitchFamily="49" charset="-128"/>
            </a:rPr>
            <a:t>94</a:t>
          </a:r>
          <a:r>
            <a:rPr kumimoji="1" lang="ja-JP" altLang="en-US" sz="1400">
              <a:latin typeface="ＭＳ ゴシック" pitchFamily="49" charset="-128"/>
              <a:ea typeface="ＭＳ ゴシック" pitchFamily="49" charset="-128"/>
            </a:rPr>
            <a:t>百万円減となった。</a:t>
          </a:r>
        </a:p>
        <a:p>
          <a:r>
            <a:rPr kumimoji="1" lang="ja-JP" altLang="en-US" sz="1400">
              <a:latin typeface="ＭＳ ゴシック" pitchFamily="49" charset="-128"/>
              <a:ea typeface="ＭＳ ゴシック" pitchFamily="49" charset="-128"/>
            </a:rPr>
            <a:t>充当可能財源等のうち、「充当可能基金」が</a:t>
          </a:r>
          <a:r>
            <a:rPr kumimoji="1" lang="en-US" altLang="ja-JP" sz="1400">
              <a:latin typeface="ＭＳ ゴシック" pitchFamily="49" charset="-128"/>
              <a:ea typeface="ＭＳ ゴシック" pitchFamily="49" charset="-128"/>
            </a:rPr>
            <a:t>153</a:t>
          </a:r>
          <a:r>
            <a:rPr kumimoji="1" lang="ja-JP" altLang="en-US" sz="1400">
              <a:latin typeface="ＭＳ ゴシック" pitchFamily="49" charset="-128"/>
              <a:ea typeface="ＭＳ ゴシック" pitchFamily="49" charset="-128"/>
            </a:rPr>
            <a:t>百万円減となった主な要因は、公共施設等整備管理基金、庁舎建設基金の取崩し額の増による。「基準財政需要額算入見込額」が</a:t>
          </a:r>
          <a:r>
            <a:rPr kumimoji="1" lang="en-US" altLang="ja-JP" sz="1400">
              <a:latin typeface="ＭＳ ゴシック" pitchFamily="49" charset="-128"/>
              <a:ea typeface="ＭＳ ゴシック" pitchFamily="49" charset="-128"/>
            </a:rPr>
            <a:t>2,097</a:t>
          </a:r>
          <a:r>
            <a:rPr kumimoji="1" lang="ja-JP" altLang="en-US" sz="1400">
              <a:latin typeface="ＭＳ ゴシック" pitchFamily="49" charset="-128"/>
              <a:ea typeface="ＭＳ ゴシック" pitchFamily="49" charset="-128"/>
            </a:rPr>
            <a:t>百万円増となった主な要因は、公債費算入額が</a:t>
          </a:r>
          <a:r>
            <a:rPr kumimoji="1" lang="en-US" altLang="ja-JP" sz="1400">
              <a:latin typeface="ＭＳ ゴシック" pitchFamily="49" charset="-128"/>
              <a:ea typeface="ＭＳ ゴシック" pitchFamily="49" charset="-128"/>
            </a:rPr>
            <a:t>2,126</a:t>
          </a:r>
          <a:r>
            <a:rPr kumimoji="1" lang="ja-JP" altLang="en-US" sz="1400">
              <a:latin typeface="ＭＳ ゴシック" pitchFamily="49" charset="-128"/>
              <a:ea typeface="ＭＳ ゴシック" pitchFamily="49" charset="-128"/>
            </a:rPr>
            <a:t>百万円と大幅に増加したことによる。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愛媛県鬼北町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・減債基金は積立を行い増加しているものの、広見中学校改築事業や保育所施設整備事業などの大規模事業実施に伴い、公共施設等整備管理基金を適宜取り崩しを行ったため基金全体では減少となっている。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・後年度の償還財源として減債基金への積立を計画的に行う。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・公共施設の整備、維持管理、除却等の財源として公共施設等整備管理基金を適宜取崩しを行い、また積立を計画的に行う。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過疎地域自立促進基金：地域住民が将来にわたり安全に安心して暮らすことができるよう過疎地域の自立促進をはかるため、高齢者、交通、集落に関して必要な施策に活用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公共施設等整備管理基金：公共施設等の維持管理、改修、更新及び除却に要する経費の財源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地域振興基金：地域の特性を活かした農林水産業を中心に振興を図り、活力のある町づくりを推進するために必要な事業に活用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地域福祉基金：児童、高齢者又は障害者の福祉の増進事業、健康づくりの推進及びその他社会福祉の充実を図るために要する経費の財源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交流促進事業基金：文化・体育交流及び地域の特色を活かした交流事業、交流人口の増加促進、魅力ある地域づくりを推進するために必要な事業に活用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減の理由として、広見中学校改築事業や保育所施設整備事業の実施により公共施設等整備管理基金を取崩したことによる。（取崩し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公共施設の整備、維持管理、除却等の財源として公共施設等整備管理基金を適宜取崩しを行い、また積立を計画的に行う。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減の理由として、地方創生臨時交付金事業の一般財源部分に対して取崩しを行ったことによる。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予期せぬ事態に柔軟に対応するためにも、財政調整基金はある程度の金額が必要であり、前年度とほぼ同額になるように努める。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増の理由として、後年度の償還に備えるため、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広見中学校改築事業、保育所施設整事業などの大規模事業で借入した地方債の元金開始に備え、計画的に積み立てることとしている。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9,318
9,224
241.88
10,655,750
10,492,215
92,272
4,932,183
12,081,887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年間もほぼ横ばいの状況である。人口が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万人を下回り、高齢化に加え基幹産業である農林業の低迷、町内に大きな企業がないこと等により、財政基盤が弱く、類似団体平均をかなり下回っている。</a:t>
          </a:r>
        </a:p>
        <a:p>
          <a:r>
            <a:rPr kumimoji="1" lang="ja-JP" altLang="en-US" sz="1300">
              <a:latin typeface="ＭＳ Ｐゴシック" panose="020B0600070205080204" pitchFamily="50" charset="-128"/>
              <a:ea typeface="ＭＳ Ｐゴシック" panose="020B0600070205080204" pitchFamily="50" charset="-128"/>
            </a:rPr>
            <a:t>職員数の削減や施設の統廃合、投資的事業の見直しなどによる経費の削減に努めるほか、町税の徴収体制の強化による自主財源の安定確保に努め、財政の健全化を図る。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122061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94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122061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108655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108655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138588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ポイントの上昇となった。要因としては、人件費、物件費、公債費等が増加したことが影響している。</a:t>
          </a:r>
        </a:p>
        <a:p>
          <a:r>
            <a:rPr kumimoji="1" lang="ja-JP" altLang="en-US" sz="1300">
              <a:latin typeface="ＭＳ Ｐゴシック" panose="020B0600070205080204" pitchFamily="50" charset="-128"/>
              <a:ea typeface="ＭＳ Ｐゴシック" panose="020B0600070205080204" pitchFamily="50" charset="-128"/>
            </a:rPr>
            <a:t>今年度の比率は愛媛県平均を上回っている。今後も適正な人員管理による人件費の抑制、施設の統廃合・民間委託などによる経常経費の削減、普通建設事業の見直しによる公債費の抑制に努めることにより、経常収支比率の低下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124883</xdr:rowOff>
    </xdr:from>
    <xdr:to>
      <xdr:col>23</xdr:col>
      <xdr:colOff>133350</xdr:colOff>
      <xdr:row>63</xdr:row>
      <xdr:rowOff>17780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5478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12277</xdr:rowOff>
    </xdr:from>
    <xdr:to>
      <xdr:col>19</xdr:col>
      <xdr:colOff>133350</xdr:colOff>
      <xdr:row>62</xdr:row>
      <xdr:rowOff>124883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4217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12277</xdr:rowOff>
    </xdr:from>
    <xdr:to>
      <xdr:col>15</xdr:col>
      <xdr:colOff>82550</xdr:colOff>
      <xdr:row>62</xdr:row>
      <xdr:rowOff>161079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42177"/>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136948</xdr:rowOff>
    </xdr:from>
    <xdr:to>
      <xdr:col>11</xdr:col>
      <xdr:colOff>31750</xdr:colOff>
      <xdr:row>62</xdr:row>
      <xdr:rowOff>161079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76684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33248</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110507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74083</xdr:rowOff>
    </xdr:from>
    <xdr:to>
      <xdr:col>19</xdr:col>
      <xdr:colOff>184150</xdr:colOff>
      <xdr:row>63</xdr:row>
      <xdr:rowOff>4233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160460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9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132927</xdr:rowOff>
    </xdr:from>
    <xdr:to>
      <xdr:col>15</xdr:col>
      <xdr:colOff>133350</xdr:colOff>
      <xdr:row>62</xdr:row>
      <xdr:rowOff>63077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47854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110279</xdr:rowOff>
    </xdr:from>
    <xdr:to>
      <xdr:col>11</xdr:col>
      <xdr:colOff>82550</xdr:colOff>
      <xdr:row>63</xdr:row>
      <xdr:rowOff>40429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50606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0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86148</xdr:rowOff>
    </xdr:from>
    <xdr:to>
      <xdr:col>7</xdr:col>
      <xdr:colOff>31750</xdr:colOff>
      <xdr:row>63</xdr:row>
      <xdr:rowOff>16298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26475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8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[277,712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県平均と比較すると</a:t>
          </a:r>
          <a:r>
            <a:rPr kumimoji="1" lang="en-US" altLang="ja-JP" sz="1300">
              <a:latin typeface="ＭＳ Ｐゴシック" panose="020B0600070205080204" pitchFamily="50" charset="-128"/>
              <a:ea typeface="ＭＳ Ｐゴシック" panose="020B0600070205080204" pitchFamily="50" charset="-128"/>
            </a:rPr>
            <a:t>125,847</a:t>
          </a:r>
          <a:r>
            <a:rPr kumimoji="1" lang="ja-JP" altLang="en-US" sz="1300">
              <a:latin typeface="ＭＳ Ｐゴシック" panose="020B0600070205080204" pitchFamily="50" charset="-128"/>
              <a:ea typeface="ＭＳ Ｐゴシック" panose="020B0600070205080204" pitchFamily="50" charset="-128"/>
            </a:rPr>
            <a:t>円高くなっている。これは中山間地域であるがゆえ集落が点在し、小学校が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校、中学校が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校あることが人件費・物件費等を増加させている。また、業務が電算化され人件費等の抑制効果が出ているものの、更新費用やシステム構築に年々費用が増加していることも要因となっている。</a:t>
          </a:r>
        </a:p>
        <a:p>
          <a:r>
            <a:rPr kumimoji="1" lang="ja-JP" altLang="en-US" sz="1300">
              <a:latin typeface="ＭＳ Ｐゴシック" panose="020B0600070205080204" pitchFamily="50" charset="-128"/>
              <a:ea typeface="ＭＳ Ｐゴシック" panose="020B0600070205080204" pitchFamily="50" charset="-128"/>
            </a:rPr>
            <a:t>保育所においては令和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年度に統合（</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園→</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園）しており、適正な人員管理による人件費の削減並びに維持管理経費の縮減に努める。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89880</xdr:rowOff>
    </xdr:from>
    <xdr:to>
      <xdr:col>23</xdr:col>
      <xdr:colOff>133350</xdr:colOff>
      <xdr:row>82</xdr:row>
      <xdr:rowOff>114055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48780"/>
          <a:ext cx="838200" cy="2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70292</xdr:rowOff>
    </xdr:from>
    <xdr:to>
      <xdr:col>19</xdr:col>
      <xdr:colOff>133350</xdr:colOff>
      <xdr:row>82</xdr:row>
      <xdr:rowOff>89880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29192"/>
          <a:ext cx="889000" cy="1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67892</xdr:rowOff>
    </xdr:from>
    <xdr:to>
      <xdr:col>15</xdr:col>
      <xdr:colOff>82550</xdr:colOff>
      <xdr:row>82</xdr:row>
      <xdr:rowOff>70292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26792"/>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22611</xdr:rowOff>
    </xdr:from>
    <xdr:to>
      <xdr:col>11</xdr:col>
      <xdr:colOff>31750</xdr:colOff>
      <xdr:row>82</xdr:row>
      <xdr:rowOff>67892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81511"/>
          <a:ext cx="889000" cy="4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113709</xdr:rowOff>
    </xdr:from>
    <xdr:to>
      <xdr:col>7</xdr:col>
      <xdr:colOff>31750</xdr:colOff>
      <xdr:row>82</xdr:row>
      <xdr:rowOff>43859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0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54036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7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63255</xdr:rowOff>
    </xdr:from>
    <xdr:to>
      <xdr:col>23</xdr:col>
      <xdr:colOff>184150</xdr:colOff>
      <xdr:row>82</xdr:row>
      <xdr:rowOff>164855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79782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6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39080</xdr:rowOff>
    </xdr:from>
    <xdr:to>
      <xdr:col>19</xdr:col>
      <xdr:colOff>184150</xdr:colOff>
      <xdr:row>82</xdr:row>
      <xdr:rowOff>140680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150857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6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19492</xdr:rowOff>
    </xdr:from>
    <xdr:to>
      <xdr:col>15</xdr:col>
      <xdr:colOff>133350</xdr:colOff>
      <xdr:row>82</xdr:row>
      <xdr:rowOff>121092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7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131269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4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17092</xdr:rowOff>
    </xdr:from>
    <xdr:to>
      <xdr:col>11</xdr:col>
      <xdr:colOff>82550</xdr:colOff>
      <xdr:row>82</xdr:row>
      <xdr:rowOff>118692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7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128869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4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143261</xdr:rowOff>
    </xdr:from>
    <xdr:to>
      <xdr:col>7</xdr:col>
      <xdr:colOff>31750</xdr:colOff>
      <xdr:row>82</xdr:row>
      <xdr:rowOff>73411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3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58188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1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経験年数階層内における職員の分布の変動により前年度よりも減少している。類似団体、全国町村平均をともに下回っている。今後は各種手当の総点検を行うなど、より一層の給与の適正化に努める。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8768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36057"/>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8768</xdr:rowOff>
    </xdr:from>
    <xdr:to>
      <xdr:col>77</xdr:col>
      <xdr:colOff>44450</xdr:colOff>
      <xdr:row>85</xdr:row>
      <xdr:rowOff>20259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8201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20259</xdr:rowOff>
    </xdr:from>
    <xdr:to>
      <xdr:col>72</xdr:col>
      <xdr:colOff>203200</xdr:colOff>
      <xdr:row>85</xdr:row>
      <xdr:rowOff>100693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93509"/>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100693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705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148668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129418</xdr:rowOff>
    </xdr:from>
    <xdr:to>
      <xdr:col>77</xdr:col>
      <xdr:colOff>95250</xdr:colOff>
      <xdr:row>85</xdr:row>
      <xdr:rowOff>59568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69745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00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140909</xdr:rowOff>
    </xdr:from>
    <xdr:to>
      <xdr:col>73</xdr:col>
      <xdr:colOff>44450</xdr:colOff>
      <xdr:row>85</xdr:row>
      <xdr:rowOff>71059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81236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1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集中改革プランにおける目標は達成しているものの、類似団体平均を上回っている。これは面積が広く中山間地域であるがゆえ集落が点在し、その集落ごとに保育所が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ヶ所、また公民館が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ヶ所ある地理的な条件から、職員数が多いことなどが要因と考えられる。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年度に保育所施設の統廃合をしており、今後も地域に理解を求めながら機構改革及び事務事業の見直し等を行い、適正な定員管理に努める。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23410</xdr:rowOff>
    </xdr:from>
    <xdr:to>
      <xdr:col>81</xdr:col>
      <xdr:colOff>44450</xdr:colOff>
      <xdr:row>63</xdr:row>
      <xdr:rowOff>82127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24760"/>
          <a:ext cx="838200" cy="5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156252</xdr:rowOff>
    </xdr:from>
    <xdr:to>
      <xdr:col>77</xdr:col>
      <xdr:colOff>44450</xdr:colOff>
      <xdr:row>63</xdr:row>
      <xdr:rowOff>23410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8615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134535</xdr:rowOff>
    </xdr:from>
    <xdr:to>
      <xdr:col>72</xdr:col>
      <xdr:colOff>203200</xdr:colOff>
      <xdr:row>62</xdr:row>
      <xdr:rowOff>156252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6443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72602</xdr:rowOff>
    </xdr:from>
    <xdr:to>
      <xdr:col>68</xdr:col>
      <xdr:colOff>152400</xdr:colOff>
      <xdr:row>62</xdr:row>
      <xdr:rowOff>134535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02502"/>
          <a:ext cx="889000" cy="6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102489</xdr:rowOff>
    </xdr:from>
    <xdr:to>
      <xdr:col>64</xdr:col>
      <xdr:colOff>152400</xdr:colOff>
      <xdr:row>61</xdr:row>
      <xdr:rowOff>32639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42816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5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31327</xdr:rowOff>
    </xdr:from>
    <xdr:to>
      <xdr:col>81</xdr:col>
      <xdr:colOff>95250</xdr:colOff>
      <xdr:row>63</xdr:row>
      <xdr:rowOff>132927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3404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0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144060</xdr:rowOff>
    </xdr:from>
    <xdr:to>
      <xdr:col>77</xdr:col>
      <xdr:colOff>95250</xdr:colOff>
      <xdr:row>63</xdr:row>
      <xdr:rowOff>74210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7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58987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60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105452</xdr:rowOff>
    </xdr:from>
    <xdr:to>
      <xdr:col>73</xdr:col>
      <xdr:colOff>44450</xdr:colOff>
      <xdr:row>63</xdr:row>
      <xdr:rowOff>35602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20379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2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83735</xdr:rowOff>
    </xdr:from>
    <xdr:to>
      <xdr:col>68</xdr:col>
      <xdr:colOff>203200</xdr:colOff>
      <xdr:row>63</xdr:row>
      <xdr:rowOff>13885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170112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00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21802</xdr:rowOff>
    </xdr:from>
    <xdr:to>
      <xdr:col>64</xdr:col>
      <xdr:colOff>152400</xdr:colOff>
      <xdr:row>62</xdr:row>
      <xdr:rowOff>123402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108179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上昇となっており、増の要因として臨時財政対策債発行可能額、普通交付税額の減少による。広見中学校改築事業や保育所施設整備事業など大規模事業の財源として地方債を予定しており、今後元利償還金の増加により比率は上昇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交付税措置率の低い地方債はできる限り借りない方針とし、必要な普通建設事業については、国庫補助事業の活用や良好な地方債を必要最低限発行するよう努める。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20828</xdr:rowOff>
    </xdr:from>
    <xdr:to>
      <xdr:col>81</xdr:col>
      <xdr:colOff>44450</xdr:colOff>
      <xdr:row>40</xdr:row>
      <xdr:rowOff>78740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87882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40</xdr:row>
      <xdr:rowOff>20828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84022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134366</xdr:rowOff>
    </xdr:from>
    <xdr:to>
      <xdr:col>72</xdr:col>
      <xdr:colOff>203200</xdr:colOff>
      <xdr:row>39</xdr:row>
      <xdr:rowOff>153670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8209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134366</xdr:rowOff>
    </xdr:from>
    <xdr:to>
      <xdr:col>68</xdr:col>
      <xdr:colOff>152400</xdr:colOff>
      <xdr:row>39</xdr:row>
      <xdr:rowOff>144018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8209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141478</xdr:rowOff>
    </xdr:from>
    <xdr:to>
      <xdr:col>77</xdr:col>
      <xdr:colOff>95250</xdr:colOff>
      <xdr:row>40</xdr:row>
      <xdr:rowOff>71628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102870</xdr:rowOff>
    </xdr:from>
    <xdr:to>
      <xdr:col>73</xdr:col>
      <xdr:colOff>44450</xdr:colOff>
      <xdr:row>40</xdr:row>
      <xdr:rowOff>33020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83566</xdr:rowOff>
    </xdr:from>
    <xdr:to>
      <xdr:col>68</xdr:col>
      <xdr:colOff>203200</xdr:colOff>
      <xdr:row>40</xdr:row>
      <xdr:rowOff>13716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23893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より算定される率はないが、令和２年度から広見中学校改築事業、令和３年度より保育所施設整備事業などの大規模事業実施のために借り入れた地方債の償還開始に伴い、比率は少しずつ上昇する見通しであ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86995</xdr:rowOff>
    </xdr:from>
    <xdr:to>
      <xdr:col>64</xdr:col>
      <xdr:colOff>152400</xdr:colOff>
      <xdr:row>14</xdr:row>
      <xdr:rowOff>17145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27322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9,318
9,224
241.88
10,655,750
10,492,215
92,272
4,932,183
12,081,887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年度の会計年度任用職員制度改正に伴い、人件費が増加しており令和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年度においても高い水準となっている。類似団体平均と比較すると</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高くなっている。一部事務組合の人件費に充てる負担金や公営企業会計の人件費に充てる繰出金といった人件費に準ずる費用を合計した場合、さらに類似団体との差が開くこととなる。今後も適正な人員管理に努め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157480</xdr:rowOff>
    </xdr:from>
    <xdr:to>
      <xdr:col>24</xdr:col>
      <xdr:colOff>25400</xdr:colOff>
      <xdr:row>39</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725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157480</xdr:rowOff>
    </xdr:from>
    <xdr:to>
      <xdr:col>19</xdr:col>
      <xdr:colOff>187325</xdr:colOff>
      <xdr:row>38</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72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157480</xdr:rowOff>
    </xdr:from>
    <xdr:to>
      <xdr:col>15</xdr:col>
      <xdr:colOff>98425</xdr:colOff>
      <xdr:row>39</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725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39</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4398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137160</xdr:rowOff>
    </xdr:from>
    <xdr:to>
      <xdr:col>24</xdr:col>
      <xdr:colOff>76200</xdr:colOff>
      <xdr:row>39</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109237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106680</xdr:rowOff>
    </xdr:from>
    <xdr:to>
      <xdr:col>20</xdr:col>
      <xdr:colOff>38100</xdr:colOff>
      <xdr:row>39</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106680</xdr:rowOff>
    </xdr:from>
    <xdr:to>
      <xdr:col>15</xdr:col>
      <xdr:colOff>149225</xdr:colOff>
      <xdr:row>39</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21607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49530</xdr:rowOff>
    </xdr:from>
    <xdr:to>
      <xdr:col>11</xdr:col>
      <xdr:colOff>60325</xdr:colOff>
      <xdr:row>39</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ポイント下回っているが、前年度より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る要因として、電算システム更改による委託料の増である。今後も経常経費の増加が見込まれ、長期総合計画や公共施設の長寿命化計画など策定にかかる委託料については定期的な見直しが必要となってくる。全ての委託内容を精査し、職員で対応できる業務については委託しないなど、経常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49276</xdr:rowOff>
    </xdr:from>
    <xdr:to>
      <xdr:col>82</xdr:col>
      <xdr:colOff>107950</xdr:colOff>
      <xdr:row>16</xdr:row>
      <xdr:rowOff>94996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924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49276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787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78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163576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7876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9906</xdr:rowOff>
    </xdr:from>
    <xdr:to>
      <xdr:col>65</xdr:col>
      <xdr:colOff>53975</xdr:colOff>
      <xdr:row>17</xdr:row>
      <xdr:rowOff>111506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96283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60723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3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169926</xdr:rowOff>
    </xdr:from>
    <xdr:to>
      <xdr:col>78</xdr:col>
      <xdr:colOff>120650</xdr:colOff>
      <xdr:row>16</xdr:row>
      <xdr:rowOff>100076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110253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10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112776</xdr:rowOff>
    </xdr:from>
    <xdr:to>
      <xdr:col>65</xdr:col>
      <xdr:colOff>53975</xdr:colOff>
      <xdr:row>17</xdr:row>
      <xdr:rowOff>42926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53103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ポイント、愛媛県平均と比較すると</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ポイント下回っている。人口減少に歯止めがかからず少子高齢化はますます進行し、社会保障経費は今後も増加していくことが予想される。法令を遵守しつつ、適正な給付・審査等により財政を圧迫しないよう努める必要が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28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9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2900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57</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4615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ポイント、全国平均と比較すると</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ポイント下回っている。公営企業については「経営戦略計画」をそれぞれ策定し、健全な運営に努めている。また「繰出基準」を遵守し、農業集落排水・浄化槽整備事業については令和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年度より公営企業会計へ移行し、施設の適正な維持管理に努める。また、簡易水道事業については上水道事業への統合により繰出金を削減しており、普通会計の負担額を減らすよう努めている。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16510</xdr:rowOff>
    </xdr:from>
    <xdr:to>
      <xdr:col>82</xdr:col>
      <xdr:colOff>107950</xdr:colOff>
      <xdr:row>55</xdr:row>
      <xdr:rowOff>54610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4462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24130</xdr:rowOff>
    </xdr:from>
    <xdr:to>
      <xdr:col>78</xdr:col>
      <xdr:colOff>69850</xdr:colOff>
      <xdr:row>55</xdr:row>
      <xdr:rowOff>54610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453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24130</xdr:rowOff>
    </xdr:from>
    <xdr:to>
      <xdr:col>73</xdr:col>
      <xdr:colOff>180975</xdr:colOff>
      <xdr:row>55</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453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55</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53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137160</xdr:rowOff>
    </xdr:from>
    <xdr:to>
      <xdr:col>82</xdr:col>
      <xdr:colOff>158750</xdr:colOff>
      <xdr:row>55</xdr:row>
      <xdr:rowOff>67310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153687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3810</xdr:rowOff>
    </xdr:from>
    <xdr:to>
      <xdr:col>78</xdr:col>
      <xdr:colOff>120650</xdr:colOff>
      <xdr:row>55</xdr:row>
      <xdr:rowOff>105410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115587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0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144780</xdr:rowOff>
    </xdr:from>
    <xdr:to>
      <xdr:col>74</xdr:col>
      <xdr:colOff>31750</xdr:colOff>
      <xdr:row>55</xdr:row>
      <xdr:rowOff>74930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85107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ポイント低下となっている要因として、地方創生臨時交付金を活用した商品券事業等の減によるものである。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今後も町単独補助金については、交付の妥当性、必要性の低いものは見直しや廃止を検討していく。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21844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5323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38</xdr:row>
      <xdr:rowOff>21844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4957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38</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4957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138430</xdr:rowOff>
    </xdr:from>
    <xdr:to>
      <xdr:col>69</xdr:col>
      <xdr:colOff>92075</xdr:colOff>
      <xdr:row>38</xdr:row>
      <xdr:rowOff>53848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4820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167403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137922</xdr:rowOff>
    </xdr:from>
    <xdr:to>
      <xdr:col>82</xdr:col>
      <xdr:colOff>158750</xdr:colOff>
      <xdr:row>38</xdr:row>
      <xdr:rowOff>68072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109999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142494</xdr:rowOff>
    </xdr:from>
    <xdr:to>
      <xdr:col>78</xdr:col>
      <xdr:colOff>120650</xdr:colOff>
      <xdr:row>38</xdr:row>
      <xdr:rowOff>72644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57421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xdr:rowOff>
    </xdr:from>
    <xdr:to>
      <xdr:col>69</xdr:col>
      <xdr:colOff>142875</xdr:colOff>
      <xdr:row>38</xdr:row>
      <xdr:rowOff>104648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89425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年度より広見中学校改築、保育所統合施設の建設などの大規模事業を実施しており、財源を地方債としていることから、今後元金償還開始により増加する見込みである。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xdr:rowOff>
    </xdr:from>
    <xdr:to>
      <xdr:col>24</xdr:col>
      <xdr:colOff>25400</xdr:colOff>
      <xdr:row>77</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2143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146050</xdr:rowOff>
    </xdr:from>
    <xdr:to>
      <xdr:col>19</xdr:col>
      <xdr:colOff>187325</xdr:colOff>
      <xdr:row>77</xdr:row>
      <xdr:rowOff>12700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7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92711</xdr:rowOff>
    </xdr:from>
    <xdr:to>
      <xdr:col>15</xdr:col>
      <xdr:colOff>98425</xdr:colOff>
      <xdr:row>76</xdr:row>
      <xdr:rowOff>146050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229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92711</xdr:rowOff>
    </xdr:from>
    <xdr:to>
      <xdr:col>11</xdr:col>
      <xdr:colOff>9525</xdr:colOff>
      <xdr:row>76</xdr:row>
      <xdr:rowOff>123189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229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167639</xdr:rowOff>
    </xdr:from>
    <xdr:to>
      <xdr:col>6</xdr:col>
      <xdr:colOff>171450</xdr:colOff>
      <xdr:row>76</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107967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135907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133350</xdr:rowOff>
    </xdr:from>
    <xdr:to>
      <xdr:col>20</xdr:col>
      <xdr:colOff>38100</xdr:colOff>
      <xdr:row>77</xdr:row>
      <xdr:rowOff>63500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48277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95250</xdr:rowOff>
    </xdr:from>
    <xdr:to>
      <xdr:col>15</xdr:col>
      <xdr:colOff>149225</xdr:colOff>
      <xdr:row>77</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41911</xdr:rowOff>
    </xdr:from>
    <xdr:to>
      <xdr:col>11</xdr:col>
      <xdr:colOff>60325</xdr:colOff>
      <xdr:row>76</xdr:row>
      <xdr:rowOff>143511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72389</xdr:rowOff>
    </xdr:from>
    <xdr:to>
      <xdr:col>6</xdr:col>
      <xdr:colOff>171450</xdr:colOff>
      <xdr:row>77</xdr:row>
      <xdr:rowOff>2539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158766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類似団体平均とほぼ同値となっている。地方交付税が歳入の約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割を占め、主な産業もない脆弱な当町であるが、必要最小限の経費で最大の効果が得られる事業を厳選し、住民サービスを低下させることなく質を高め、今後も経常的経費の削減に努めることはもちろんのこと、中長期的な視点で行財政運営の健全化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88900</xdr:rowOff>
    </xdr:from>
    <xdr:to>
      <xdr:col>82</xdr:col>
      <xdr:colOff>107950</xdr:colOff>
      <xdr:row>77</xdr:row>
      <xdr:rowOff>119380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905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20320</xdr:rowOff>
    </xdr:from>
    <xdr:to>
      <xdr:col>78</xdr:col>
      <xdr:colOff>69850</xdr:colOff>
      <xdr:row>77</xdr:row>
      <xdr:rowOff>88900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219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20320</xdr:rowOff>
    </xdr:from>
    <xdr:to>
      <xdr:col>73</xdr:col>
      <xdr:colOff>180975</xdr:colOff>
      <xdr:row>78</xdr:row>
      <xdr:rowOff>43180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2197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161289</xdr:rowOff>
    </xdr:from>
    <xdr:to>
      <xdr:col>69</xdr:col>
      <xdr:colOff>92075</xdr:colOff>
      <xdr:row>78</xdr:row>
      <xdr:rowOff>43180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3629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68580</xdr:rowOff>
    </xdr:from>
    <xdr:to>
      <xdr:col>82</xdr:col>
      <xdr:colOff>158750</xdr:colOff>
      <xdr:row>77</xdr:row>
      <xdr:rowOff>170180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40657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38100</xdr:rowOff>
    </xdr:from>
    <xdr:to>
      <xdr:col>78</xdr:col>
      <xdr:colOff>120650</xdr:colOff>
      <xdr:row>77</xdr:row>
      <xdr:rowOff>139700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140970</xdr:rowOff>
    </xdr:from>
    <xdr:to>
      <xdr:col>74</xdr:col>
      <xdr:colOff>31750</xdr:colOff>
      <xdr:row>77</xdr:row>
      <xdr:rowOff>71120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55897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163830</xdr:rowOff>
    </xdr:from>
    <xdr:to>
      <xdr:col>69</xdr:col>
      <xdr:colOff>142875</xdr:colOff>
      <xdr:row>78</xdr:row>
      <xdr:rowOff>93980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104157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50816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58031</xdr:rowOff>
    </xdr:from>
    <xdr:to>
      <xdr:col>29</xdr:col>
      <xdr:colOff>127000</xdr:colOff>
      <xdr:row>16</xdr:row>
      <xdr:rowOff>151872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48856"/>
          <a:ext cx="647700" cy="93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151872</xdr:rowOff>
    </xdr:from>
    <xdr:to>
      <xdr:col>26</xdr:col>
      <xdr:colOff>50800</xdr:colOff>
      <xdr:row>17</xdr:row>
      <xdr:rowOff>47234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42697"/>
          <a:ext cx="698500" cy="66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47234</xdr:rowOff>
    </xdr:from>
    <xdr:to>
      <xdr:col>22</xdr:col>
      <xdr:colOff>114300</xdr:colOff>
      <xdr:row>17</xdr:row>
      <xdr:rowOff>141028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09509"/>
          <a:ext cx="698500" cy="93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141028</xdr:rowOff>
    </xdr:from>
    <xdr:to>
      <xdr:col>18</xdr:col>
      <xdr:colOff>177800</xdr:colOff>
      <xdr:row>18</xdr:row>
      <xdr:rowOff>76495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03303"/>
          <a:ext cx="698500" cy="106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82609</xdr:rowOff>
    </xdr:from>
    <xdr:to>
      <xdr:col>15</xdr:col>
      <xdr:colOff>101600</xdr:colOff>
      <xdr:row>20</xdr:row>
      <xdr:rowOff>12759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877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168986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7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7231</xdr:rowOff>
    </xdr:from>
    <xdr:to>
      <xdr:col>29</xdr:col>
      <xdr:colOff>177800</xdr:colOff>
      <xdr:row>16</xdr:row>
      <xdr:rowOff>108831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98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23758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43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101072</xdr:rowOff>
    </xdr:from>
    <xdr:to>
      <xdr:col>26</xdr:col>
      <xdr:colOff>101600</xdr:colOff>
      <xdr:row>17</xdr:row>
      <xdr:rowOff>31222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91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41399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60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167884</xdr:rowOff>
    </xdr:from>
    <xdr:to>
      <xdr:col>22</xdr:col>
      <xdr:colOff>165100</xdr:colOff>
      <xdr:row>17</xdr:row>
      <xdr:rowOff>98034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58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108211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2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90228</xdr:rowOff>
    </xdr:from>
    <xdr:to>
      <xdr:col>19</xdr:col>
      <xdr:colOff>38100</xdr:colOff>
      <xdr:row>18</xdr:row>
      <xdr:rowOff>20378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52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30555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2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25695</xdr:rowOff>
    </xdr:from>
    <xdr:to>
      <xdr:col>15</xdr:col>
      <xdr:colOff>101600</xdr:colOff>
      <xdr:row>18</xdr:row>
      <xdr:rowOff>127295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59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137472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2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93020</xdr:rowOff>
    </xdr:from>
    <xdr:to>
      <xdr:col>29</xdr:col>
      <xdr:colOff>127000</xdr:colOff>
      <xdr:row>36</xdr:row>
      <xdr:rowOff>152032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46270"/>
          <a:ext cx="647700" cy="59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152032</xdr:rowOff>
    </xdr:from>
    <xdr:to>
      <xdr:col>26</xdr:col>
      <xdr:colOff>50800</xdr:colOff>
      <xdr:row>37</xdr:row>
      <xdr:rowOff>26236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105282"/>
          <a:ext cx="698500" cy="45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26236</xdr:rowOff>
    </xdr:from>
    <xdr:to>
      <xdr:col>22</xdr:col>
      <xdr:colOff>114300</xdr:colOff>
      <xdr:row>37</xdr:row>
      <xdr:rowOff>104140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150936"/>
          <a:ext cx="698500" cy="77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104140</xdr:rowOff>
    </xdr:from>
    <xdr:to>
      <xdr:col>18</xdr:col>
      <xdr:colOff>177800</xdr:colOff>
      <xdr:row>37</xdr:row>
      <xdr:rowOff>120517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228840"/>
          <a:ext cx="698500" cy="16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72918</xdr:rowOff>
    </xdr:from>
    <xdr:to>
      <xdr:col>15</xdr:col>
      <xdr:colOff>101600</xdr:colOff>
      <xdr:row>37</xdr:row>
      <xdr:rowOff>174518</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197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159295</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28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42220</xdr:rowOff>
    </xdr:from>
    <xdr:to>
      <xdr:col>29</xdr:col>
      <xdr:colOff>177800</xdr:colOff>
      <xdr:row>36</xdr:row>
      <xdr:rowOff>143820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95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14297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6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101232</xdr:rowOff>
    </xdr:from>
    <xdr:to>
      <xdr:col>26</xdr:col>
      <xdr:colOff>101600</xdr:colOff>
      <xdr:row>37</xdr:row>
      <xdr:rowOff>31382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54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16159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40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146886</xdr:rowOff>
    </xdr:from>
    <xdr:to>
      <xdr:col>22</xdr:col>
      <xdr:colOff>165100</xdr:colOff>
      <xdr:row>37</xdr:row>
      <xdr:rowOff>77036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00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61813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8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53340</xdr:rowOff>
    </xdr:from>
    <xdr:to>
      <xdr:col>19</xdr:col>
      <xdr:colOff>38100</xdr:colOff>
      <xdr:row>37</xdr:row>
      <xdr:rowOff>154940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78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139717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6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69717</xdr:rowOff>
    </xdr:from>
    <xdr:to>
      <xdr:col>15</xdr:col>
      <xdr:colOff>101600</xdr:colOff>
      <xdr:row>37</xdr:row>
      <xdr:rowOff>171317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94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10044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9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9,318
9,224
241.88
10,655,750
10,492,215
92,272
4,932,183
12,081,887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103490</xdr:rowOff>
    </xdr:from>
    <xdr:to>
      <xdr:col>24</xdr:col>
      <xdr:colOff>63500</xdr:colOff>
      <xdr:row>34</xdr:row>
      <xdr:rowOff>17871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61340"/>
          <a:ext cx="838200" cy="8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17871</xdr:rowOff>
    </xdr:from>
    <xdr:to>
      <xdr:col>19</xdr:col>
      <xdr:colOff>177800</xdr:colOff>
      <xdr:row>34</xdr:row>
      <xdr:rowOff>73101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47171"/>
          <a:ext cx="889000" cy="5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73101</xdr:rowOff>
    </xdr:from>
    <xdr:to>
      <xdr:col>15</xdr:col>
      <xdr:colOff>50800</xdr:colOff>
      <xdr:row>34</xdr:row>
      <xdr:rowOff>120917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02401"/>
          <a:ext cx="889000" cy="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120917</xdr:rowOff>
    </xdr:from>
    <xdr:to>
      <xdr:col>10</xdr:col>
      <xdr:colOff>114300</xdr:colOff>
      <xdr:row>36</xdr:row>
      <xdr:rowOff>41227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50217"/>
          <a:ext cx="889000" cy="26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14224</xdr:rowOff>
    </xdr:from>
    <xdr:to>
      <xdr:col>6</xdr:col>
      <xdr:colOff>38100</xdr:colOff>
      <xdr:row>37</xdr:row>
      <xdr:rowOff>115824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106951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5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52690</xdr:rowOff>
    </xdr:from>
    <xdr:to>
      <xdr:col>24</xdr:col>
      <xdr:colOff>114300</xdr:colOff>
      <xdr:row>33</xdr:row>
      <xdr:rowOff>154290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1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75567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6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138521</xdr:rowOff>
    </xdr:from>
    <xdr:to>
      <xdr:col>20</xdr:col>
      <xdr:colOff>38100</xdr:colOff>
      <xdr:row>34</xdr:row>
      <xdr:rowOff>68671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9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85198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71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22301</xdr:rowOff>
    </xdr:from>
    <xdr:to>
      <xdr:col>15</xdr:col>
      <xdr:colOff>101600</xdr:colOff>
      <xdr:row>34</xdr:row>
      <xdr:rowOff>123901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5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140428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2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70117</xdr:rowOff>
    </xdr:from>
    <xdr:to>
      <xdr:col>10</xdr:col>
      <xdr:colOff>165100</xdr:colOff>
      <xdr:row>35</xdr:row>
      <xdr:rowOff>267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9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16794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161877</xdr:rowOff>
    </xdr:from>
    <xdr:to>
      <xdr:col>6</xdr:col>
      <xdr:colOff>38100</xdr:colOff>
      <xdr:row>36</xdr:row>
      <xdr:rowOff>92027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6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108554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3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88463</xdr:rowOff>
    </xdr:from>
    <xdr:to>
      <xdr:col>24</xdr:col>
      <xdr:colOff>63500</xdr:colOff>
      <xdr:row>58</xdr:row>
      <xdr:rowOff>103850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32563"/>
          <a:ext cx="838200" cy="1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103850</xdr:rowOff>
    </xdr:from>
    <xdr:to>
      <xdr:col>19</xdr:col>
      <xdr:colOff>177800</xdr:colOff>
      <xdr:row>58</xdr:row>
      <xdr:rowOff>111579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47950"/>
          <a:ext cx="889000" cy="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99461</xdr:rowOff>
    </xdr:from>
    <xdr:to>
      <xdr:col>15</xdr:col>
      <xdr:colOff>50800</xdr:colOff>
      <xdr:row>58</xdr:row>
      <xdr:rowOff>111579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10043561"/>
          <a:ext cx="889000" cy="1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99461</xdr:rowOff>
    </xdr:from>
    <xdr:to>
      <xdr:col>10</xdr:col>
      <xdr:colOff>114300</xdr:colOff>
      <xdr:row>58</xdr:row>
      <xdr:rowOff>101049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43561"/>
          <a:ext cx="889000" cy="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61933</xdr:rowOff>
    </xdr:from>
    <xdr:to>
      <xdr:col>6</xdr:col>
      <xdr:colOff>38100</xdr:colOff>
      <xdr:row>58</xdr:row>
      <xdr:rowOff>163533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1000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154660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9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37663</xdr:rowOff>
    </xdr:from>
    <xdr:to>
      <xdr:col>24</xdr:col>
      <xdr:colOff>114300</xdr:colOff>
      <xdr:row>58</xdr:row>
      <xdr:rowOff>139263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124040</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9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53050</xdr:rowOff>
    </xdr:from>
    <xdr:to>
      <xdr:col>20</xdr:col>
      <xdr:colOff>38100</xdr:colOff>
      <xdr:row>58</xdr:row>
      <xdr:rowOff>154650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9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145777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8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60779</xdr:rowOff>
    </xdr:from>
    <xdr:to>
      <xdr:col>15</xdr:col>
      <xdr:colOff>101600</xdr:colOff>
      <xdr:row>58</xdr:row>
      <xdr:rowOff>162379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1000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153506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9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48661</xdr:rowOff>
    </xdr:from>
    <xdr:to>
      <xdr:col>10</xdr:col>
      <xdr:colOff>165100</xdr:colOff>
      <xdr:row>58</xdr:row>
      <xdr:rowOff>150261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9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141388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1008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50249</xdr:rowOff>
    </xdr:from>
    <xdr:to>
      <xdr:col>6</xdr:col>
      <xdr:colOff>38100</xdr:colOff>
      <xdr:row>58</xdr:row>
      <xdr:rowOff>151849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168376</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76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153282</xdr:rowOff>
    </xdr:from>
    <xdr:to>
      <xdr:col>24</xdr:col>
      <xdr:colOff>63500</xdr:colOff>
      <xdr:row>79</xdr:row>
      <xdr:rowOff>11131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26382"/>
          <a:ext cx="8382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153282</xdr:rowOff>
    </xdr:from>
    <xdr:to>
      <xdr:col>19</xdr:col>
      <xdr:colOff>177800</xdr:colOff>
      <xdr:row>79</xdr:row>
      <xdr:rowOff>978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26382"/>
          <a:ext cx="889000" cy="1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978</xdr:rowOff>
    </xdr:from>
    <xdr:to>
      <xdr:col>15</xdr:col>
      <xdr:colOff>50800</xdr:colOff>
      <xdr:row>79</xdr:row>
      <xdr:rowOff>24067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45528"/>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24067</xdr:rowOff>
    </xdr:from>
    <xdr:to>
      <xdr:col>10</xdr:col>
      <xdr:colOff>114300</xdr:colOff>
      <xdr:row>79</xdr:row>
      <xdr:rowOff>24409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68617"/>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65069</xdr:rowOff>
    </xdr:from>
    <xdr:to>
      <xdr:col>6</xdr:col>
      <xdr:colOff>38100</xdr:colOff>
      <xdr:row>78</xdr:row>
      <xdr:rowOff>166669</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3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11746</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1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131781</xdr:rowOff>
    </xdr:from>
    <xdr:to>
      <xdr:col>24</xdr:col>
      <xdr:colOff>114300</xdr:colOff>
      <xdr:row>79</xdr:row>
      <xdr:rowOff>61931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0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46708</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1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102482</xdr:rowOff>
    </xdr:from>
    <xdr:to>
      <xdr:col>20</xdr:col>
      <xdr:colOff>38100</xdr:colOff>
      <xdr:row>79</xdr:row>
      <xdr:rowOff>32632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23759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6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121628</xdr:rowOff>
    </xdr:from>
    <xdr:to>
      <xdr:col>15</xdr:col>
      <xdr:colOff>101600</xdr:colOff>
      <xdr:row>79</xdr:row>
      <xdr:rowOff>51778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9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42905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8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144717</xdr:rowOff>
    </xdr:from>
    <xdr:to>
      <xdr:col>10</xdr:col>
      <xdr:colOff>165100</xdr:colOff>
      <xdr:row>79</xdr:row>
      <xdr:rowOff>74867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1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65994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1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145059</xdr:rowOff>
    </xdr:from>
    <xdr:to>
      <xdr:col>6</xdr:col>
      <xdr:colOff>38100</xdr:colOff>
      <xdr:row>79</xdr:row>
      <xdr:rowOff>75209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66336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1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167763</xdr:rowOff>
    </xdr:from>
    <xdr:to>
      <xdr:col>24</xdr:col>
      <xdr:colOff>63500</xdr:colOff>
      <xdr:row>97</xdr:row>
      <xdr:rowOff>132037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26963"/>
          <a:ext cx="838200" cy="13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151423</xdr:rowOff>
    </xdr:from>
    <xdr:to>
      <xdr:col>19</xdr:col>
      <xdr:colOff>177800</xdr:colOff>
      <xdr:row>97</xdr:row>
      <xdr:rowOff>132037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10623"/>
          <a:ext cx="889000" cy="15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151423</xdr:rowOff>
    </xdr:from>
    <xdr:to>
      <xdr:col>15</xdr:col>
      <xdr:colOff>50800</xdr:colOff>
      <xdr:row>98</xdr:row>
      <xdr:rowOff>64371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10623"/>
          <a:ext cx="889000" cy="25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217</xdr:rowOff>
    </xdr:from>
    <xdr:to>
      <xdr:col>10</xdr:col>
      <xdr:colOff>114300</xdr:colOff>
      <xdr:row>98</xdr:row>
      <xdr:rowOff>64371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802317"/>
          <a:ext cx="889000" cy="6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34328</xdr:rowOff>
    </xdr:from>
    <xdr:to>
      <xdr:col>6</xdr:col>
      <xdr:colOff>38100</xdr:colOff>
      <xdr:row>97</xdr:row>
      <xdr:rowOff>135928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152455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4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116963</xdr:rowOff>
    </xdr:from>
    <xdr:to>
      <xdr:col>24</xdr:col>
      <xdr:colOff>114300</xdr:colOff>
      <xdr:row>97</xdr:row>
      <xdr:rowOff>47113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7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95390</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81237</xdr:rowOff>
    </xdr:from>
    <xdr:to>
      <xdr:col>20</xdr:col>
      <xdr:colOff>38100</xdr:colOff>
      <xdr:row>98</xdr:row>
      <xdr:rowOff>11387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1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2514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100623</xdr:rowOff>
    </xdr:from>
    <xdr:to>
      <xdr:col>15</xdr:col>
      <xdr:colOff>101600</xdr:colOff>
      <xdr:row>97</xdr:row>
      <xdr:rowOff>30773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5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21900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5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13571</xdr:rowOff>
    </xdr:from>
    <xdr:to>
      <xdr:col>10</xdr:col>
      <xdr:colOff>165100</xdr:colOff>
      <xdr:row>98</xdr:row>
      <xdr:rowOff>115171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106298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0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120867</xdr:rowOff>
    </xdr:from>
    <xdr:to>
      <xdr:col>6</xdr:col>
      <xdr:colOff>38100</xdr:colOff>
      <xdr:row>98</xdr:row>
      <xdr:rowOff>51017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5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42144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4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71636</xdr:rowOff>
    </xdr:from>
    <xdr:to>
      <xdr:col>55</xdr:col>
      <xdr:colOff>0</xdr:colOff>
      <xdr:row>36</xdr:row>
      <xdr:rowOff>156786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43836"/>
          <a:ext cx="838200" cy="8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71636</xdr:rowOff>
    </xdr:from>
    <xdr:to>
      <xdr:col>50</xdr:col>
      <xdr:colOff>114300</xdr:colOff>
      <xdr:row>36</xdr:row>
      <xdr:rowOff>170666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43836"/>
          <a:ext cx="889000" cy="9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93056</xdr:rowOff>
    </xdr:from>
    <xdr:to>
      <xdr:col>45</xdr:col>
      <xdr:colOff>177800</xdr:colOff>
      <xdr:row>36</xdr:row>
      <xdr:rowOff>170666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22356"/>
          <a:ext cx="889000" cy="4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93056</xdr:rowOff>
    </xdr:from>
    <xdr:to>
      <xdr:col>41</xdr:col>
      <xdr:colOff>50800</xdr:colOff>
      <xdr:row>37</xdr:row>
      <xdr:rowOff>92380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22356"/>
          <a:ext cx="889000" cy="5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60926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102979</xdr:rowOff>
    </xdr:from>
    <xdr:to>
      <xdr:col>36</xdr:col>
      <xdr:colOff>165100</xdr:colOff>
      <xdr:row>38</xdr:row>
      <xdr:rowOff>33128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4662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24255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53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105986</xdr:rowOff>
    </xdr:from>
    <xdr:to>
      <xdr:col>55</xdr:col>
      <xdr:colOff>50800</xdr:colOff>
      <xdr:row>37</xdr:row>
      <xdr:rowOff>36136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7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84413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56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20836</xdr:rowOff>
    </xdr:from>
    <xdr:to>
      <xdr:col>50</xdr:col>
      <xdr:colOff>165100</xdr:colOff>
      <xdr:row>36</xdr:row>
      <xdr:rowOff>122436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9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138963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6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119866</xdr:rowOff>
    </xdr:from>
    <xdr:to>
      <xdr:col>46</xdr:col>
      <xdr:colOff>38100</xdr:colOff>
      <xdr:row>37</xdr:row>
      <xdr:rowOff>50016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9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41143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8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42256</xdr:rowOff>
    </xdr:from>
    <xdr:to>
      <xdr:col>41</xdr:col>
      <xdr:colOff>101600</xdr:colOff>
      <xdr:row>34</xdr:row>
      <xdr:rowOff>143856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7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160383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4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41580</xdr:rowOff>
    </xdr:from>
    <xdr:to>
      <xdr:col>36</xdr:col>
      <xdr:colOff>165100</xdr:colOff>
      <xdr:row>37</xdr:row>
      <xdr:rowOff>143180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159707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16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126857</xdr:rowOff>
    </xdr:from>
    <xdr:to>
      <xdr:col>55</xdr:col>
      <xdr:colOff>0</xdr:colOff>
      <xdr:row>57</xdr:row>
      <xdr:rowOff>135741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99507"/>
          <a:ext cx="838200" cy="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35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135741</xdr:rowOff>
    </xdr:from>
    <xdr:to>
      <xdr:col>50</xdr:col>
      <xdr:colOff>114300</xdr:colOff>
      <xdr:row>58</xdr:row>
      <xdr:rowOff>72603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08391"/>
          <a:ext cx="889000" cy="10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72603</xdr:rowOff>
    </xdr:from>
    <xdr:to>
      <xdr:col>45</xdr:col>
      <xdr:colOff>177800</xdr:colOff>
      <xdr:row>58</xdr:row>
      <xdr:rowOff>85353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16703"/>
          <a:ext cx="889000" cy="1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85353</xdr:rowOff>
    </xdr:from>
    <xdr:to>
      <xdr:col>41</xdr:col>
      <xdr:colOff>50800</xdr:colOff>
      <xdr:row>58</xdr:row>
      <xdr:rowOff>91129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29453"/>
          <a:ext cx="889000" cy="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41630</xdr:rowOff>
    </xdr:from>
    <xdr:to>
      <xdr:col>36</xdr:col>
      <xdr:colOff>165100</xdr:colOff>
      <xdr:row>58</xdr:row>
      <xdr:rowOff>143230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134357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7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76057</xdr:rowOff>
    </xdr:from>
    <xdr:to>
      <xdr:col>55</xdr:col>
      <xdr:colOff>50800</xdr:colOff>
      <xdr:row>58</xdr:row>
      <xdr:rowOff>6207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4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98934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00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84941</xdr:rowOff>
    </xdr:from>
    <xdr:to>
      <xdr:col>50</xdr:col>
      <xdr:colOff>165100</xdr:colOff>
      <xdr:row>58</xdr:row>
      <xdr:rowOff>15091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5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31618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3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21803</xdr:rowOff>
    </xdr:from>
    <xdr:to>
      <xdr:col>46</xdr:col>
      <xdr:colOff>38100</xdr:colOff>
      <xdr:row>58</xdr:row>
      <xdr:rowOff>123403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6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139930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41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34553</xdr:rowOff>
    </xdr:from>
    <xdr:to>
      <xdr:col>41</xdr:col>
      <xdr:colOff>101600</xdr:colOff>
      <xdr:row>58</xdr:row>
      <xdr:rowOff>136153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127280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40329</xdr:rowOff>
    </xdr:from>
    <xdr:to>
      <xdr:col>36</xdr:col>
      <xdr:colOff>165100</xdr:colOff>
      <xdr:row>58</xdr:row>
      <xdr:rowOff>141929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8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158456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5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66202</xdr:rowOff>
    </xdr:from>
    <xdr:to>
      <xdr:col>55</xdr:col>
      <xdr:colOff>0</xdr:colOff>
      <xdr:row>78</xdr:row>
      <xdr:rowOff>76448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39302"/>
          <a:ext cx="838200" cy="1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38895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11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66202</xdr:rowOff>
    </xdr:from>
    <xdr:to>
      <xdr:col>50</xdr:col>
      <xdr:colOff>114300</xdr:colOff>
      <xdr:row>78</xdr:row>
      <xdr:rowOff>115680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39302"/>
          <a:ext cx="889000" cy="4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115680</xdr:rowOff>
    </xdr:from>
    <xdr:to>
      <xdr:col>45</xdr:col>
      <xdr:colOff>177800</xdr:colOff>
      <xdr:row>78</xdr:row>
      <xdr:rowOff>125402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88780"/>
          <a:ext cx="889000" cy="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125402</xdr:rowOff>
    </xdr:from>
    <xdr:to>
      <xdr:col>41</xdr:col>
      <xdr:colOff>50800</xdr:colOff>
      <xdr:row>78</xdr:row>
      <xdr:rowOff>129787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98502"/>
          <a:ext cx="889000" cy="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71682</xdr:rowOff>
    </xdr:from>
    <xdr:to>
      <xdr:col>36</xdr:col>
      <xdr:colOff>165100</xdr:colOff>
      <xdr:row>79</xdr:row>
      <xdr:rowOff>1832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18359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2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25648</xdr:rowOff>
    </xdr:from>
    <xdr:to>
      <xdr:col>55</xdr:col>
      <xdr:colOff>50800</xdr:colOff>
      <xdr:row>78</xdr:row>
      <xdr:rowOff>127248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9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156475</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15402</xdr:rowOff>
    </xdr:from>
    <xdr:to>
      <xdr:col>50</xdr:col>
      <xdr:colOff>165100</xdr:colOff>
      <xdr:row>78</xdr:row>
      <xdr:rowOff>117002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8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133529</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316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64880</xdr:rowOff>
    </xdr:from>
    <xdr:to>
      <xdr:col>46</xdr:col>
      <xdr:colOff>38100</xdr:colOff>
      <xdr:row>78</xdr:row>
      <xdr:rowOff>166480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3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11557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1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74602</xdr:rowOff>
    </xdr:from>
    <xdr:to>
      <xdr:col>41</xdr:col>
      <xdr:colOff>101600</xdr:colOff>
      <xdr:row>79</xdr:row>
      <xdr:rowOff>4752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4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167329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4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78987</xdr:rowOff>
    </xdr:from>
    <xdr:to>
      <xdr:col>36</xdr:col>
      <xdr:colOff>165100</xdr:colOff>
      <xdr:row>79</xdr:row>
      <xdr:rowOff>9137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264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140892</xdr:rowOff>
    </xdr:from>
    <xdr:to>
      <xdr:col>55</xdr:col>
      <xdr:colOff>0</xdr:colOff>
      <xdr:row>95</xdr:row>
      <xdr:rowOff>84923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257192"/>
          <a:ext cx="838200" cy="1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84923</xdr:rowOff>
    </xdr:from>
    <xdr:to>
      <xdr:col>50</xdr:col>
      <xdr:colOff>114300</xdr:colOff>
      <xdr:row>98</xdr:row>
      <xdr:rowOff>70372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372673"/>
          <a:ext cx="889000" cy="49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20076</xdr:rowOff>
    </xdr:from>
    <xdr:to>
      <xdr:col>45</xdr:col>
      <xdr:colOff>177800</xdr:colOff>
      <xdr:row>98</xdr:row>
      <xdr:rowOff>70372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22176"/>
          <a:ext cx="889000" cy="5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20076</xdr:rowOff>
    </xdr:from>
    <xdr:to>
      <xdr:col>41</xdr:col>
      <xdr:colOff>50800</xdr:colOff>
      <xdr:row>98</xdr:row>
      <xdr:rowOff>22744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22176"/>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7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38839</xdr:rowOff>
    </xdr:from>
    <xdr:to>
      <xdr:col>36</xdr:col>
      <xdr:colOff>165100</xdr:colOff>
      <xdr:row>98</xdr:row>
      <xdr:rowOff>140439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4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131566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93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90092</xdr:rowOff>
    </xdr:from>
    <xdr:to>
      <xdr:col>55</xdr:col>
      <xdr:colOff>50800</xdr:colOff>
      <xdr:row>95</xdr:row>
      <xdr:rowOff>20242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20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112969</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05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34123</xdr:rowOff>
    </xdr:from>
    <xdr:to>
      <xdr:col>50</xdr:col>
      <xdr:colOff>165100</xdr:colOff>
      <xdr:row>95</xdr:row>
      <xdr:rowOff>135723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32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152250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09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19572</xdr:rowOff>
    </xdr:from>
    <xdr:to>
      <xdr:col>46</xdr:col>
      <xdr:colOff>38100</xdr:colOff>
      <xdr:row>98</xdr:row>
      <xdr:rowOff>121172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2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112299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1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140726</xdr:rowOff>
    </xdr:from>
    <xdr:to>
      <xdr:col>41</xdr:col>
      <xdr:colOff>101600</xdr:colOff>
      <xdr:row>98</xdr:row>
      <xdr:rowOff>70876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7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87403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4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143394</xdr:rowOff>
    </xdr:from>
    <xdr:to>
      <xdr:col>36</xdr:col>
      <xdr:colOff>165100</xdr:colOff>
      <xdr:row>98</xdr:row>
      <xdr:rowOff>73544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7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90071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54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41359</xdr:rowOff>
    </xdr:from>
    <xdr:to>
      <xdr:col>85</xdr:col>
      <xdr:colOff>127000</xdr:colOff>
      <xdr:row>39</xdr:row>
      <xdr:rowOff>43938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27909"/>
          <a:ext cx="838200" cy="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14645</xdr:rowOff>
    </xdr:from>
    <xdr:to>
      <xdr:col>81</xdr:col>
      <xdr:colOff>50800</xdr:colOff>
      <xdr:row>39</xdr:row>
      <xdr:rowOff>41359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186845"/>
          <a:ext cx="889000" cy="54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169516</xdr:rowOff>
    </xdr:from>
    <xdr:to>
      <xdr:col>76</xdr:col>
      <xdr:colOff>114300</xdr:colOff>
      <xdr:row>36</xdr:row>
      <xdr:rowOff>14645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170266"/>
          <a:ext cx="889000" cy="1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31001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7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169516</xdr:rowOff>
    </xdr:from>
    <xdr:to>
      <xdr:col>71</xdr:col>
      <xdr:colOff>177800</xdr:colOff>
      <xdr:row>36</xdr:row>
      <xdr:rowOff>11989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170266"/>
          <a:ext cx="889000" cy="1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168989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68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148379</xdr:rowOff>
    </xdr:from>
    <xdr:to>
      <xdr:col>67</xdr:col>
      <xdr:colOff>101600</xdr:colOff>
      <xdr:row>39</xdr:row>
      <xdr:rowOff>78529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6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69656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75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164588</xdr:rowOff>
    </xdr:from>
    <xdr:to>
      <xdr:col>85</xdr:col>
      <xdr:colOff>177800</xdr:colOff>
      <xdr:row>39</xdr:row>
      <xdr:rowOff>94738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79515</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9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162009</xdr:rowOff>
    </xdr:from>
    <xdr:to>
      <xdr:col>81</xdr:col>
      <xdr:colOff>101600</xdr:colOff>
      <xdr:row>39</xdr:row>
      <xdr:rowOff>92159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7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83286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769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135295</xdr:rowOff>
    </xdr:from>
    <xdr:to>
      <xdr:col>76</xdr:col>
      <xdr:colOff>165100</xdr:colOff>
      <xdr:row>36</xdr:row>
      <xdr:rowOff>65445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13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81972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591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118716</xdr:rowOff>
    </xdr:from>
    <xdr:to>
      <xdr:col>72</xdr:col>
      <xdr:colOff>38100</xdr:colOff>
      <xdr:row>36</xdr:row>
      <xdr:rowOff>48866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11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65393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589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132639</xdr:rowOff>
    </xdr:from>
    <xdr:to>
      <xdr:col>67</xdr:col>
      <xdr:colOff>101600</xdr:colOff>
      <xdr:row>36</xdr:row>
      <xdr:rowOff>62789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1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79316</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590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156795</xdr:rowOff>
    </xdr:from>
    <xdr:to>
      <xdr:col>85</xdr:col>
      <xdr:colOff>127000</xdr:colOff>
      <xdr:row>77</xdr:row>
      <xdr:rowOff>8723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186995"/>
          <a:ext cx="838200" cy="2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8723</xdr:rowOff>
    </xdr:from>
    <xdr:to>
      <xdr:col>81</xdr:col>
      <xdr:colOff>50800</xdr:colOff>
      <xdr:row>77</xdr:row>
      <xdr:rowOff>18455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210373"/>
          <a:ext cx="889000" cy="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18455</xdr:rowOff>
    </xdr:from>
    <xdr:to>
      <xdr:col>76</xdr:col>
      <xdr:colOff>114300</xdr:colOff>
      <xdr:row>77</xdr:row>
      <xdr:rowOff>84634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220105"/>
          <a:ext cx="889000" cy="6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76831</xdr:rowOff>
    </xdr:from>
    <xdr:to>
      <xdr:col>71</xdr:col>
      <xdr:colOff>177800</xdr:colOff>
      <xdr:row>77</xdr:row>
      <xdr:rowOff>84634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278481"/>
          <a:ext cx="889000" cy="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130600</xdr:rowOff>
    </xdr:from>
    <xdr:to>
      <xdr:col>67</xdr:col>
      <xdr:colOff>101600</xdr:colOff>
      <xdr:row>78</xdr:row>
      <xdr:rowOff>60750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33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51877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42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105995</xdr:rowOff>
    </xdr:from>
    <xdr:to>
      <xdr:col>85</xdr:col>
      <xdr:colOff>177800</xdr:colOff>
      <xdr:row>77</xdr:row>
      <xdr:rowOff>36145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3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128872</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987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129373</xdr:rowOff>
    </xdr:from>
    <xdr:to>
      <xdr:col>81</xdr:col>
      <xdr:colOff>101600</xdr:colOff>
      <xdr:row>77</xdr:row>
      <xdr:rowOff>59523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15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76050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93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139105</xdr:rowOff>
    </xdr:from>
    <xdr:to>
      <xdr:col>76</xdr:col>
      <xdr:colOff>165100</xdr:colOff>
      <xdr:row>77</xdr:row>
      <xdr:rowOff>69255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6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85782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94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33834</xdr:rowOff>
    </xdr:from>
    <xdr:to>
      <xdr:col>72</xdr:col>
      <xdr:colOff>38100</xdr:colOff>
      <xdr:row>77</xdr:row>
      <xdr:rowOff>135434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2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151961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01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26031</xdr:rowOff>
    </xdr:from>
    <xdr:to>
      <xdr:col>67</xdr:col>
      <xdr:colOff>101600</xdr:colOff>
      <xdr:row>77</xdr:row>
      <xdr:rowOff>127631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2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144158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00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24975</xdr:rowOff>
    </xdr:from>
    <xdr:to>
      <xdr:col>85</xdr:col>
      <xdr:colOff>127000</xdr:colOff>
      <xdr:row>98</xdr:row>
      <xdr:rowOff>78102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827075"/>
          <a:ext cx="838200" cy="5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24975</xdr:rowOff>
    </xdr:from>
    <xdr:to>
      <xdr:col>81</xdr:col>
      <xdr:colOff>50800</xdr:colOff>
      <xdr:row>98</xdr:row>
      <xdr:rowOff>34172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827075"/>
          <a:ext cx="889000" cy="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34172</xdr:rowOff>
    </xdr:from>
    <xdr:to>
      <xdr:col>76</xdr:col>
      <xdr:colOff>114300</xdr:colOff>
      <xdr:row>98</xdr:row>
      <xdr:rowOff>92912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36272"/>
          <a:ext cx="889000" cy="5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21552</xdr:rowOff>
    </xdr:from>
    <xdr:to>
      <xdr:col>71</xdr:col>
      <xdr:colOff>177800</xdr:colOff>
      <xdr:row>98</xdr:row>
      <xdr:rowOff>92912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823652"/>
          <a:ext cx="889000" cy="7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30180</xdr:rowOff>
    </xdr:from>
    <xdr:to>
      <xdr:col>67</xdr:col>
      <xdr:colOff>101600</xdr:colOff>
      <xdr:row>98</xdr:row>
      <xdr:rowOff>131780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3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122907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92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27302</xdr:rowOff>
    </xdr:from>
    <xdr:to>
      <xdr:col>85</xdr:col>
      <xdr:colOff>177800</xdr:colOff>
      <xdr:row>98</xdr:row>
      <xdr:rowOff>128902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113679</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4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145625</xdr:rowOff>
    </xdr:from>
    <xdr:to>
      <xdr:col>81</xdr:col>
      <xdr:colOff>101600</xdr:colOff>
      <xdr:row>98</xdr:row>
      <xdr:rowOff>75775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66902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6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154822</xdr:rowOff>
    </xdr:from>
    <xdr:to>
      <xdr:col>76</xdr:col>
      <xdr:colOff>165100</xdr:colOff>
      <xdr:row>98</xdr:row>
      <xdr:rowOff>84972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8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76099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7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42112</xdr:rowOff>
    </xdr:from>
    <xdr:to>
      <xdr:col>72</xdr:col>
      <xdr:colOff>38100</xdr:colOff>
      <xdr:row>98</xdr:row>
      <xdr:rowOff>143712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134839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142202</xdr:rowOff>
    </xdr:from>
    <xdr:to>
      <xdr:col>67</xdr:col>
      <xdr:colOff>101600</xdr:colOff>
      <xdr:row>98</xdr:row>
      <xdr:rowOff>72352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7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88879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54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36596</xdr:rowOff>
    </xdr:from>
    <xdr:to>
      <xdr:col>98</xdr:col>
      <xdr:colOff>38100</xdr:colOff>
      <xdr:row>38</xdr:row>
      <xdr:rowOff>138196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5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154723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2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126354</xdr:rowOff>
    </xdr:from>
    <xdr:to>
      <xdr:col>116</xdr:col>
      <xdr:colOff>63500</xdr:colOff>
      <xdr:row>58</xdr:row>
      <xdr:rowOff>131000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70454"/>
          <a:ext cx="838200" cy="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131000</xdr:rowOff>
    </xdr:from>
    <xdr:to>
      <xdr:col>111</xdr:col>
      <xdr:colOff>177800</xdr:colOff>
      <xdr:row>58</xdr:row>
      <xdr:rowOff>131814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75100"/>
          <a:ext cx="8890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131814</xdr:rowOff>
    </xdr:from>
    <xdr:to>
      <xdr:col>107</xdr:col>
      <xdr:colOff>50800</xdr:colOff>
      <xdr:row>58</xdr:row>
      <xdr:rowOff>135087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75914"/>
          <a:ext cx="889000" cy="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135087</xdr:rowOff>
    </xdr:from>
    <xdr:to>
      <xdr:col>102</xdr:col>
      <xdr:colOff>114300</xdr:colOff>
      <xdr:row>58</xdr:row>
      <xdr:rowOff>138804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79187"/>
          <a:ext cx="8890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78129</xdr:rowOff>
    </xdr:from>
    <xdr:to>
      <xdr:col>98</xdr:col>
      <xdr:colOff>38100</xdr:colOff>
      <xdr:row>59</xdr:row>
      <xdr:rowOff>8279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24806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75554</xdr:rowOff>
    </xdr:from>
    <xdr:to>
      <xdr:col>116</xdr:col>
      <xdr:colOff>114300</xdr:colOff>
      <xdr:row>59</xdr:row>
      <xdr:rowOff>5704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1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80200</xdr:rowOff>
    </xdr:from>
    <xdr:to>
      <xdr:col>112</xdr:col>
      <xdr:colOff>38100</xdr:colOff>
      <xdr:row>59</xdr:row>
      <xdr:rowOff>10350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1477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11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81014</xdr:rowOff>
    </xdr:from>
    <xdr:to>
      <xdr:col>107</xdr:col>
      <xdr:colOff>101600</xdr:colOff>
      <xdr:row>59</xdr:row>
      <xdr:rowOff>11164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2291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1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84287</xdr:rowOff>
    </xdr:from>
    <xdr:to>
      <xdr:col>102</xdr:col>
      <xdr:colOff>165100</xdr:colOff>
      <xdr:row>59</xdr:row>
      <xdr:rowOff>14437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2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5564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12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88004</xdr:rowOff>
    </xdr:from>
    <xdr:to>
      <xdr:col>98</xdr:col>
      <xdr:colOff>38100</xdr:colOff>
      <xdr:row>59</xdr:row>
      <xdr:rowOff>18154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9281</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124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55638</xdr:rowOff>
    </xdr:from>
    <xdr:to>
      <xdr:col>116</xdr:col>
      <xdr:colOff>63500</xdr:colOff>
      <xdr:row>76</xdr:row>
      <xdr:rowOff>77203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3085838"/>
          <a:ext cx="8382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55638</xdr:rowOff>
    </xdr:from>
    <xdr:to>
      <xdr:col>111</xdr:col>
      <xdr:colOff>177800</xdr:colOff>
      <xdr:row>76</xdr:row>
      <xdr:rowOff>70613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085838"/>
          <a:ext cx="889000" cy="1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34189</xdr:rowOff>
    </xdr:from>
    <xdr:to>
      <xdr:col>107</xdr:col>
      <xdr:colOff>50800</xdr:colOff>
      <xdr:row>76</xdr:row>
      <xdr:rowOff>70613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064389"/>
          <a:ext cx="889000" cy="3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34189</xdr:rowOff>
    </xdr:from>
    <xdr:to>
      <xdr:col>102</xdr:col>
      <xdr:colOff>114300</xdr:colOff>
      <xdr:row>76</xdr:row>
      <xdr:rowOff>68948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064389"/>
          <a:ext cx="889000" cy="3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153721</xdr:rowOff>
    </xdr:from>
    <xdr:to>
      <xdr:col>98</xdr:col>
      <xdr:colOff>38100</xdr:colOff>
      <xdr:row>77</xdr:row>
      <xdr:rowOff>83871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74998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7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26403</xdr:rowOff>
    </xdr:from>
    <xdr:to>
      <xdr:col>116</xdr:col>
      <xdr:colOff>114300</xdr:colOff>
      <xdr:row>76</xdr:row>
      <xdr:rowOff>128003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0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4830</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03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4838</xdr:rowOff>
    </xdr:from>
    <xdr:to>
      <xdr:col>112</xdr:col>
      <xdr:colOff>38100</xdr:colOff>
      <xdr:row>76</xdr:row>
      <xdr:rowOff>106438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03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97565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12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19813</xdr:rowOff>
    </xdr:from>
    <xdr:to>
      <xdr:col>107</xdr:col>
      <xdr:colOff>101600</xdr:colOff>
      <xdr:row>76</xdr:row>
      <xdr:rowOff>121413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05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112540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14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154839</xdr:rowOff>
    </xdr:from>
    <xdr:to>
      <xdr:col>102</xdr:col>
      <xdr:colOff>165100</xdr:colOff>
      <xdr:row>76</xdr:row>
      <xdr:rowOff>84989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01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76116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10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18148</xdr:rowOff>
    </xdr:from>
    <xdr:to>
      <xdr:col>98</xdr:col>
      <xdr:colOff>38100</xdr:colOff>
      <xdr:row>76</xdr:row>
      <xdr:rowOff>119748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4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136276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82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1,126,016</a:t>
          </a:r>
          <a:r>
            <a:rPr kumimoji="1" lang="ja-JP" altLang="en-US" sz="1300">
              <a:latin typeface="ＭＳ Ｐゴシック" panose="020B0600070205080204" pitchFamily="50" charset="-128"/>
              <a:ea typeface="ＭＳ Ｐゴシック" panose="020B0600070205080204" pitchFamily="50" charset="-128"/>
            </a:rPr>
            <a:t>円と前年と比較して</a:t>
          </a:r>
          <a:r>
            <a:rPr kumimoji="1" lang="en-US" altLang="ja-JP" sz="1300">
              <a:latin typeface="ＭＳ Ｐゴシック" panose="020B0600070205080204" pitchFamily="50" charset="-128"/>
              <a:ea typeface="ＭＳ Ｐゴシック" panose="020B0600070205080204" pitchFamily="50" charset="-128"/>
            </a:rPr>
            <a:t>9,326</a:t>
          </a:r>
          <a:r>
            <a:rPr kumimoji="1" lang="ja-JP" altLang="en-US" sz="1300">
              <a:latin typeface="ＭＳ Ｐゴシック" panose="020B0600070205080204" pitchFamily="50" charset="-128"/>
              <a:ea typeface="ＭＳ Ｐゴシック" panose="020B0600070205080204" pitchFamily="50" charset="-128"/>
            </a:rPr>
            <a:t>円の増となっている。維持補修費は、主に簡易水道施設薬注設備、防災行政無線設備修繕完了により前年と比較して</a:t>
          </a:r>
          <a:r>
            <a:rPr kumimoji="1" lang="en-US" altLang="ja-JP" sz="1300">
              <a:latin typeface="ＭＳ Ｐゴシック" panose="020B0600070205080204" pitchFamily="50" charset="-128"/>
              <a:ea typeface="ＭＳ Ｐゴシック" panose="020B0600070205080204" pitchFamily="50" charset="-128"/>
            </a:rPr>
            <a:t>46.8</a:t>
          </a:r>
          <a:r>
            <a:rPr kumimoji="1" lang="ja-JP" altLang="en-US" sz="1300">
              <a:latin typeface="ＭＳ Ｐゴシック" panose="020B0600070205080204" pitchFamily="50" charset="-128"/>
              <a:ea typeface="ＭＳ Ｐゴシック" panose="020B0600070205080204" pitchFamily="50" charset="-128"/>
            </a:rPr>
            <a:t>％減となった。補助費等は、主に地方創生臨時交付金事業（プレミアム商品券事業、物価高騰対応事業者定額給付金事業など）の完了により前年と比較して</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％減となっている。積立金は、主に減債基金への積立が減少したことにより前年と比較して</a:t>
          </a:r>
          <a:r>
            <a:rPr kumimoji="1" lang="en-US" altLang="ja-JP" sz="1300">
              <a:latin typeface="ＭＳ Ｐゴシック" panose="020B0600070205080204" pitchFamily="50" charset="-128"/>
              <a:ea typeface="ＭＳ Ｐゴシック" panose="020B0600070205080204" pitchFamily="50" charset="-128"/>
            </a:rPr>
            <a:t>46.3</a:t>
          </a:r>
          <a:r>
            <a:rPr kumimoji="1" lang="ja-JP" altLang="en-US" sz="1300">
              <a:latin typeface="ＭＳ Ｐゴシック" panose="020B0600070205080204" pitchFamily="50" charset="-128"/>
              <a:ea typeface="ＭＳ Ｐゴシック" panose="020B0600070205080204" pitchFamily="50" charset="-128"/>
            </a:rPr>
            <a:t>％減となっている。普通建設事業費（うち更新整備）は、主に情報通信基盤整備事業（通信系・映像系光送出設備更新）、鬼北総合公園施設整備事業（ニュースポーツコート改修、遊具更新）などにより前年と比較して</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9,318
9,224
241.88
10,655,750
10,492,215
92,272
4,932,183
12,081,887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158641</xdr:rowOff>
    </xdr:from>
    <xdr:to>
      <xdr:col>24</xdr:col>
      <xdr:colOff>63500</xdr:colOff>
      <xdr:row>39</xdr:row>
      <xdr:rowOff>39769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673741"/>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39769</xdr:rowOff>
    </xdr:from>
    <xdr:to>
      <xdr:col>19</xdr:col>
      <xdr:colOff>177800</xdr:colOff>
      <xdr:row>39</xdr:row>
      <xdr:rowOff>47444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726319"/>
          <a:ext cx="889000" cy="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47444</xdr:rowOff>
    </xdr:from>
    <xdr:to>
      <xdr:col>15</xdr:col>
      <xdr:colOff>50800</xdr:colOff>
      <xdr:row>39</xdr:row>
      <xdr:rowOff>54465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733994"/>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54465</xdr:rowOff>
    </xdr:from>
    <xdr:to>
      <xdr:col>10</xdr:col>
      <xdr:colOff>114300</xdr:colOff>
      <xdr:row>39</xdr:row>
      <xdr:rowOff>64915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741015"/>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33220</xdr:rowOff>
    </xdr:from>
    <xdr:to>
      <xdr:col>6</xdr:col>
      <xdr:colOff>38100</xdr:colOff>
      <xdr:row>38</xdr:row>
      <xdr:rowOff>134820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54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151347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32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107841</xdr:rowOff>
    </xdr:from>
    <xdr:to>
      <xdr:col>24</xdr:col>
      <xdr:colOff>114300</xdr:colOff>
      <xdr:row>39</xdr:row>
      <xdr:rowOff>37991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62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22768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53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160419</xdr:rowOff>
    </xdr:from>
    <xdr:to>
      <xdr:col>20</xdr:col>
      <xdr:colOff>38100</xdr:colOff>
      <xdr:row>39</xdr:row>
      <xdr:rowOff>90569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67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81696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76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168094</xdr:rowOff>
    </xdr:from>
    <xdr:to>
      <xdr:col>15</xdr:col>
      <xdr:colOff>101600</xdr:colOff>
      <xdr:row>39</xdr:row>
      <xdr:rowOff>98244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68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89371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77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3665</xdr:rowOff>
    </xdr:from>
    <xdr:to>
      <xdr:col>10</xdr:col>
      <xdr:colOff>165100</xdr:colOff>
      <xdr:row>39</xdr:row>
      <xdr:rowOff>105265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69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96392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78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14115</xdr:rowOff>
    </xdr:from>
    <xdr:to>
      <xdr:col>6</xdr:col>
      <xdr:colOff>38100</xdr:colOff>
      <xdr:row>39</xdr:row>
      <xdr:rowOff>115715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70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106842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79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11767</xdr:rowOff>
    </xdr:from>
    <xdr:to>
      <xdr:col>24</xdr:col>
      <xdr:colOff>63500</xdr:colOff>
      <xdr:row>58</xdr:row>
      <xdr:rowOff>32158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955867"/>
          <a:ext cx="8382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117906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0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32158</xdr:rowOff>
    </xdr:from>
    <xdr:to>
      <xdr:col>19</xdr:col>
      <xdr:colOff>177800</xdr:colOff>
      <xdr:row>58</xdr:row>
      <xdr:rowOff>82743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976258"/>
          <a:ext cx="889000" cy="5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152184</xdr:rowOff>
    </xdr:from>
    <xdr:to>
      <xdr:col>15</xdr:col>
      <xdr:colOff>50800</xdr:colOff>
      <xdr:row>58</xdr:row>
      <xdr:rowOff>82743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24834"/>
          <a:ext cx="889000" cy="10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152184</xdr:rowOff>
    </xdr:from>
    <xdr:to>
      <xdr:col>10</xdr:col>
      <xdr:colOff>114300</xdr:colOff>
      <xdr:row>58</xdr:row>
      <xdr:rowOff>105242</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24834"/>
          <a:ext cx="889000" cy="12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85242</xdr:rowOff>
    </xdr:from>
    <xdr:to>
      <xdr:col>6</xdr:col>
      <xdr:colOff>38100</xdr:colOff>
      <xdr:row>59</xdr:row>
      <xdr:rowOff>15392</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6519</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12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132417</xdr:rowOff>
    </xdr:from>
    <xdr:to>
      <xdr:col>24</xdr:col>
      <xdr:colOff>114300</xdr:colOff>
      <xdr:row>58</xdr:row>
      <xdr:rowOff>62567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155294</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756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152808</xdr:rowOff>
    </xdr:from>
    <xdr:to>
      <xdr:col>20</xdr:col>
      <xdr:colOff>38100</xdr:colOff>
      <xdr:row>58</xdr:row>
      <xdr:rowOff>82958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2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74085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01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31943</xdr:rowOff>
    </xdr:from>
    <xdr:to>
      <xdr:col>15</xdr:col>
      <xdr:colOff>101600</xdr:colOff>
      <xdr:row>58</xdr:row>
      <xdr:rowOff>133543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7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124670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06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101384</xdr:rowOff>
    </xdr:from>
    <xdr:to>
      <xdr:col>10</xdr:col>
      <xdr:colOff>165100</xdr:colOff>
      <xdr:row>58</xdr:row>
      <xdr:rowOff>31534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7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22661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966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54442</xdr:rowOff>
    </xdr:from>
    <xdr:to>
      <xdr:col>6</xdr:col>
      <xdr:colOff>38100</xdr:colOff>
      <xdr:row>58</xdr:row>
      <xdr:rowOff>156042</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9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1119</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77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25602</xdr:rowOff>
    </xdr:from>
    <xdr:to>
      <xdr:col>24</xdr:col>
      <xdr:colOff>63500</xdr:colOff>
      <xdr:row>76</xdr:row>
      <xdr:rowOff>34465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2884352"/>
          <a:ext cx="838200" cy="18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25602</xdr:rowOff>
    </xdr:from>
    <xdr:to>
      <xdr:col>19</xdr:col>
      <xdr:colOff>177800</xdr:colOff>
      <xdr:row>76</xdr:row>
      <xdr:rowOff>144405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884352"/>
          <a:ext cx="889000" cy="29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144405</xdr:rowOff>
    </xdr:from>
    <xdr:to>
      <xdr:col>15</xdr:col>
      <xdr:colOff>50800</xdr:colOff>
      <xdr:row>77</xdr:row>
      <xdr:rowOff>98659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74605"/>
          <a:ext cx="889000" cy="1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98659</xdr:rowOff>
    </xdr:from>
    <xdr:to>
      <xdr:col>10</xdr:col>
      <xdr:colOff>114300</xdr:colOff>
      <xdr:row>77</xdr:row>
      <xdr:rowOff>123253</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00309"/>
          <a:ext cx="889000" cy="2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120162</xdr:rowOff>
    </xdr:from>
    <xdr:to>
      <xdr:col>6</xdr:col>
      <xdr:colOff>38100</xdr:colOff>
      <xdr:row>78</xdr:row>
      <xdr:rowOff>50312</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32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41439</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41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155115</xdr:rowOff>
    </xdr:from>
    <xdr:to>
      <xdr:col>24</xdr:col>
      <xdr:colOff>114300</xdr:colOff>
      <xdr:row>76</xdr:row>
      <xdr:rowOff>85265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1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6541</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86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146252</xdr:rowOff>
    </xdr:from>
    <xdr:to>
      <xdr:col>20</xdr:col>
      <xdr:colOff>38100</xdr:colOff>
      <xdr:row>75</xdr:row>
      <xdr:rowOff>76402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8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92929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60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93605</xdr:rowOff>
    </xdr:from>
    <xdr:to>
      <xdr:col>15</xdr:col>
      <xdr:colOff>101600</xdr:colOff>
      <xdr:row>77</xdr:row>
      <xdr:rowOff>23755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40282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89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47859</xdr:rowOff>
    </xdr:from>
    <xdr:to>
      <xdr:col>10</xdr:col>
      <xdr:colOff>165100</xdr:colOff>
      <xdr:row>77</xdr:row>
      <xdr:rowOff>149459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4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165986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024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72453</xdr:rowOff>
    </xdr:from>
    <xdr:to>
      <xdr:col>6</xdr:col>
      <xdr:colOff>38100</xdr:colOff>
      <xdr:row>78</xdr:row>
      <xdr:rowOff>2603</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7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19130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04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92790</xdr:rowOff>
    </xdr:from>
    <xdr:to>
      <xdr:col>24</xdr:col>
      <xdr:colOff>63500</xdr:colOff>
      <xdr:row>98</xdr:row>
      <xdr:rowOff>98444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94890"/>
          <a:ext cx="838200" cy="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92790</xdr:rowOff>
    </xdr:from>
    <xdr:to>
      <xdr:col>19</xdr:col>
      <xdr:colOff>177800</xdr:colOff>
      <xdr:row>98</xdr:row>
      <xdr:rowOff>96692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94890"/>
          <a:ext cx="889000" cy="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138757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96692</xdr:rowOff>
    </xdr:from>
    <xdr:to>
      <xdr:col>15</xdr:col>
      <xdr:colOff>50800</xdr:colOff>
      <xdr:row>98</xdr:row>
      <xdr:rowOff>100112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98792"/>
          <a:ext cx="889000" cy="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100112</xdr:rowOff>
    </xdr:from>
    <xdr:to>
      <xdr:col>10</xdr:col>
      <xdr:colOff>114300</xdr:colOff>
      <xdr:row>98</xdr:row>
      <xdr:rowOff>102588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02212"/>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63926</xdr:rowOff>
    </xdr:from>
    <xdr:to>
      <xdr:col>6</xdr:col>
      <xdr:colOff>38100</xdr:colOff>
      <xdr:row>98</xdr:row>
      <xdr:rowOff>165526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156653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47644</xdr:rowOff>
    </xdr:from>
    <xdr:to>
      <xdr:col>24</xdr:col>
      <xdr:colOff>114300</xdr:colOff>
      <xdr:row>98</xdr:row>
      <xdr:rowOff>149244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4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41990</xdr:rowOff>
    </xdr:from>
    <xdr:to>
      <xdr:col>20</xdr:col>
      <xdr:colOff>38100</xdr:colOff>
      <xdr:row>98</xdr:row>
      <xdr:rowOff>143590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4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160117</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61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45892</xdr:rowOff>
    </xdr:from>
    <xdr:to>
      <xdr:col>15</xdr:col>
      <xdr:colOff>101600</xdr:colOff>
      <xdr:row>98</xdr:row>
      <xdr:rowOff>147492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164019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2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49312</xdr:rowOff>
    </xdr:from>
    <xdr:to>
      <xdr:col>10</xdr:col>
      <xdr:colOff>165100</xdr:colOff>
      <xdr:row>98</xdr:row>
      <xdr:rowOff>150912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5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167439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2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51788</xdr:rowOff>
    </xdr:from>
    <xdr:to>
      <xdr:col>6</xdr:col>
      <xdr:colOff>38100</xdr:colOff>
      <xdr:row>98</xdr:row>
      <xdr:rowOff>153388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169915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2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112617</xdr:rowOff>
    </xdr:from>
    <xdr:to>
      <xdr:col>36</xdr:col>
      <xdr:colOff>165100</xdr:colOff>
      <xdr:row>38</xdr:row>
      <xdr:rowOff>42767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5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59294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31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91132</xdr:rowOff>
    </xdr:from>
    <xdr:to>
      <xdr:col>55</xdr:col>
      <xdr:colOff>0</xdr:colOff>
      <xdr:row>56</xdr:row>
      <xdr:rowOff>124649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520882"/>
          <a:ext cx="838200" cy="20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7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124649</xdr:rowOff>
    </xdr:from>
    <xdr:to>
      <xdr:col>50</xdr:col>
      <xdr:colOff>114300</xdr:colOff>
      <xdr:row>56</xdr:row>
      <xdr:rowOff>154147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725849"/>
          <a:ext cx="889000" cy="2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154147</xdr:rowOff>
    </xdr:from>
    <xdr:to>
      <xdr:col>45</xdr:col>
      <xdr:colOff>177800</xdr:colOff>
      <xdr:row>57</xdr:row>
      <xdr:rowOff>341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755347"/>
          <a:ext cx="889000" cy="1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121043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8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341</xdr:rowOff>
    </xdr:from>
    <xdr:to>
      <xdr:col>41</xdr:col>
      <xdr:colOff>50800</xdr:colOff>
      <xdr:row>57</xdr:row>
      <xdr:rowOff>80236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772991"/>
          <a:ext cx="889000" cy="7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148960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128270</xdr:rowOff>
    </xdr:from>
    <xdr:to>
      <xdr:col>36</xdr:col>
      <xdr:colOff>165100</xdr:colOff>
      <xdr:row>58</xdr:row>
      <xdr:rowOff>58420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49547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9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40332</xdr:rowOff>
    </xdr:from>
    <xdr:to>
      <xdr:col>55</xdr:col>
      <xdr:colOff>50800</xdr:colOff>
      <xdr:row>55</xdr:row>
      <xdr:rowOff>141932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47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63209</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32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73849</xdr:rowOff>
    </xdr:from>
    <xdr:to>
      <xdr:col>50</xdr:col>
      <xdr:colOff>165100</xdr:colOff>
      <xdr:row>57</xdr:row>
      <xdr:rowOff>3999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7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20526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45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103347</xdr:rowOff>
    </xdr:from>
    <xdr:to>
      <xdr:col>46</xdr:col>
      <xdr:colOff>38100</xdr:colOff>
      <xdr:row>57</xdr:row>
      <xdr:rowOff>33497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0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50024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47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120991</xdr:rowOff>
    </xdr:from>
    <xdr:to>
      <xdr:col>41</xdr:col>
      <xdr:colOff>101600</xdr:colOff>
      <xdr:row>57</xdr:row>
      <xdr:rowOff>51141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2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67668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49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29436</xdr:rowOff>
    </xdr:from>
    <xdr:to>
      <xdr:col>36</xdr:col>
      <xdr:colOff>165100</xdr:colOff>
      <xdr:row>57</xdr:row>
      <xdr:rowOff>131036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0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147563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57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118193</xdr:rowOff>
    </xdr:from>
    <xdr:to>
      <xdr:col>55</xdr:col>
      <xdr:colOff>0</xdr:colOff>
      <xdr:row>78</xdr:row>
      <xdr:rowOff>132953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91293"/>
          <a:ext cx="838200" cy="1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132953</xdr:rowOff>
    </xdr:from>
    <xdr:to>
      <xdr:col>50</xdr:col>
      <xdr:colOff>114300</xdr:colOff>
      <xdr:row>78</xdr:row>
      <xdr:rowOff>133197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06053"/>
          <a:ext cx="8890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117804</xdr:rowOff>
    </xdr:from>
    <xdr:to>
      <xdr:col>45</xdr:col>
      <xdr:colOff>177800</xdr:colOff>
      <xdr:row>78</xdr:row>
      <xdr:rowOff>133197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90904"/>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117804</xdr:rowOff>
    </xdr:from>
    <xdr:to>
      <xdr:col>41</xdr:col>
      <xdr:colOff>50800</xdr:colOff>
      <xdr:row>78</xdr:row>
      <xdr:rowOff>169041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90904"/>
          <a:ext cx="889000" cy="5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93579</xdr:rowOff>
    </xdr:from>
    <xdr:to>
      <xdr:col>36</xdr:col>
      <xdr:colOff>165100</xdr:colOff>
      <xdr:row>79</xdr:row>
      <xdr:rowOff>23729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6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40256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67393</xdr:rowOff>
    </xdr:from>
    <xdr:to>
      <xdr:col>55</xdr:col>
      <xdr:colOff>50800</xdr:colOff>
      <xdr:row>78</xdr:row>
      <xdr:rowOff>168993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4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153770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5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82153</xdr:rowOff>
    </xdr:from>
    <xdr:to>
      <xdr:col>50</xdr:col>
      <xdr:colOff>165100</xdr:colOff>
      <xdr:row>79</xdr:row>
      <xdr:rowOff>12303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5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3430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82397</xdr:rowOff>
    </xdr:from>
    <xdr:to>
      <xdr:col>46</xdr:col>
      <xdr:colOff>38100</xdr:colOff>
      <xdr:row>79</xdr:row>
      <xdr:rowOff>12547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5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3674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4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67004</xdr:rowOff>
    </xdr:from>
    <xdr:to>
      <xdr:col>41</xdr:col>
      <xdr:colOff>101600</xdr:colOff>
      <xdr:row>78</xdr:row>
      <xdr:rowOff>168604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159731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3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118241</xdr:rowOff>
    </xdr:from>
    <xdr:to>
      <xdr:col>36</xdr:col>
      <xdr:colOff>165100</xdr:colOff>
      <xdr:row>79</xdr:row>
      <xdr:rowOff>48391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9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39518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8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7967</xdr:rowOff>
    </xdr:from>
    <xdr:to>
      <xdr:col>55</xdr:col>
      <xdr:colOff>0</xdr:colOff>
      <xdr:row>97</xdr:row>
      <xdr:rowOff>43236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38617"/>
          <a:ext cx="838200" cy="3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43236</xdr:rowOff>
    </xdr:from>
    <xdr:to>
      <xdr:col>50</xdr:col>
      <xdr:colOff>114300</xdr:colOff>
      <xdr:row>97</xdr:row>
      <xdr:rowOff>69926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73886"/>
          <a:ext cx="889000" cy="2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12489</xdr:rowOff>
    </xdr:from>
    <xdr:to>
      <xdr:col>45</xdr:col>
      <xdr:colOff>177800</xdr:colOff>
      <xdr:row>97</xdr:row>
      <xdr:rowOff>69926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643139"/>
          <a:ext cx="889000" cy="5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12489</xdr:rowOff>
    </xdr:from>
    <xdr:to>
      <xdr:col>41</xdr:col>
      <xdr:colOff>50800</xdr:colOff>
      <xdr:row>97</xdr:row>
      <xdr:rowOff>144528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43139"/>
          <a:ext cx="889000" cy="13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128617</xdr:rowOff>
    </xdr:from>
    <xdr:to>
      <xdr:col>55</xdr:col>
      <xdr:colOff>50800</xdr:colOff>
      <xdr:row>97</xdr:row>
      <xdr:rowOff>58767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8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107044</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6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163886</xdr:rowOff>
    </xdr:from>
    <xdr:to>
      <xdr:col>50</xdr:col>
      <xdr:colOff>165100</xdr:colOff>
      <xdr:row>97</xdr:row>
      <xdr:rowOff>94036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2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85163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1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19126</xdr:rowOff>
    </xdr:from>
    <xdr:to>
      <xdr:col>46</xdr:col>
      <xdr:colOff>38100</xdr:colOff>
      <xdr:row>97</xdr:row>
      <xdr:rowOff>120726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4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111853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4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133139</xdr:rowOff>
    </xdr:from>
    <xdr:to>
      <xdr:col>41</xdr:col>
      <xdr:colOff>101600</xdr:colOff>
      <xdr:row>97</xdr:row>
      <xdr:rowOff>63289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9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54416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8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93728</xdr:rowOff>
    </xdr:from>
    <xdr:to>
      <xdr:col>36</xdr:col>
      <xdr:colOff>165100</xdr:colOff>
      <xdr:row>98</xdr:row>
      <xdr:rowOff>23878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2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15005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1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162576</xdr:rowOff>
    </xdr:from>
    <xdr:to>
      <xdr:col>85</xdr:col>
      <xdr:colOff>127000</xdr:colOff>
      <xdr:row>39</xdr:row>
      <xdr:rowOff>31148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677676"/>
          <a:ext cx="838200" cy="4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162576</xdr:rowOff>
    </xdr:from>
    <xdr:to>
      <xdr:col>81</xdr:col>
      <xdr:colOff>50800</xdr:colOff>
      <xdr:row>39</xdr:row>
      <xdr:rowOff>72279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677676"/>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32241</xdr:rowOff>
    </xdr:from>
    <xdr:to>
      <xdr:col>76</xdr:col>
      <xdr:colOff>114300</xdr:colOff>
      <xdr:row>39</xdr:row>
      <xdr:rowOff>72279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718791"/>
          <a:ext cx="889000" cy="4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32241</xdr:rowOff>
    </xdr:from>
    <xdr:to>
      <xdr:col>71</xdr:col>
      <xdr:colOff>177800</xdr:colOff>
      <xdr:row>39</xdr:row>
      <xdr:rowOff>43737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718791"/>
          <a:ext cx="889000" cy="1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90908</xdr:rowOff>
    </xdr:from>
    <xdr:to>
      <xdr:col>67</xdr:col>
      <xdr:colOff>101600</xdr:colOff>
      <xdr:row>39</xdr:row>
      <xdr:rowOff>21058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606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37585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8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151798</xdr:rowOff>
    </xdr:from>
    <xdr:to>
      <xdr:col>85</xdr:col>
      <xdr:colOff>177800</xdr:colOff>
      <xdr:row>39</xdr:row>
      <xdr:rowOff>81948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6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66725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8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111776</xdr:rowOff>
    </xdr:from>
    <xdr:to>
      <xdr:col>81</xdr:col>
      <xdr:colOff>101600</xdr:colOff>
      <xdr:row>39</xdr:row>
      <xdr:rowOff>41926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2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33053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1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21479</xdr:rowOff>
    </xdr:from>
    <xdr:to>
      <xdr:col>76</xdr:col>
      <xdr:colOff>165100</xdr:colOff>
      <xdr:row>39</xdr:row>
      <xdr:rowOff>123079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70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114206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80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152891</xdr:rowOff>
    </xdr:from>
    <xdr:to>
      <xdr:col>72</xdr:col>
      <xdr:colOff>38100</xdr:colOff>
      <xdr:row>39</xdr:row>
      <xdr:rowOff>83041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66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74168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76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164387</xdr:rowOff>
    </xdr:from>
    <xdr:to>
      <xdr:col>67</xdr:col>
      <xdr:colOff>101600</xdr:colOff>
      <xdr:row>39</xdr:row>
      <xdr:rowOff>94537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7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85664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86131</xdr:rowOff>
    </xdr:from>
    <xdr:to>
      <xdr:col>85</xdr:col>
      <xdr:colOff>127000</xdr:colOff>
      <xdr:row>54</xdr:row>
      <xdr:rowOff>123831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344431"/>
          <a:ext cx="838200" cy="3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4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86131</xdr:rowOff>
    </xdr:from>
    <xdr:to>
      <xdr:col>81</xdr:col>
      <xdr:colOff>50800</xdr:colOff>
      <xdr:row>57</xdr:row>
      <xdr:rowOff>100693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344431"/>
          <a:ext cx="889000" cy="52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89307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100693</xdr:rowOff>
    </xdr:from>
    <xdr:to>
      <xdr:col>76</xdr:col>
      <xdr:colOff>114300</xdr:colOff>
      <xdr:row>57</xdr:row>
      <xdr:rowOff>103295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873343"/>
          <a:ext cx="8890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42313</xdr:rowOff>
    </xdr:from>
    <xdr:to>
      <xdr:col>71</xdr:col>
      <xdr:colOff>177800</xdr:colOff>
      <xdr:row>57</xdr:row>
      <xdr:rowOff>103295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814963"/>
          <a:ext cx="889000" cy="6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59014</xdr:rowOff>
    </xdr:from>
    <xdr:to>
      <xdr:col>67</xdr:col>
      <xdr:colOff>101600</xdr:colOff>
      <xdr:row>57</xdr:row>
      <xdr:rowOff>160614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151741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92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73031</xdr:rowOff>
    </xdr:from>
    <xdr:to>
      <xdr:col>85</xdr:col>
      <xdr:colOff>177800</xdr:colOff>
      <xdr:row>55</xdr:row>
      <xdr:rowOff>3181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3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95908</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18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35331</xdr:rowOff>
    </xdr:from>
    <xdr:to>
      <xdr:col>81</xdr:col>
      <xdr:colOff>101600</xdr:colOff>
      <xdr:row>54</xdr:row>
      <xdr:rowOff>136931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29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153458</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06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49893</xdr:rowOff>
    </xdr:from>
    <xdr:to>
      <xdr:col>76</xdr:col>
      <xdr:colOff>165100</xdr:colOff>
      <xdr:row>57</xdr:row>
      <xdr:rowOff>151493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2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142620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1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52495</xdr:rowOff>
    </xdr:from>
    <xdr:to>
      <xdr:col>72</xdr:col>
      <xdr:colOff>38100</xdr:colOff>
      <xdr:row>57</xdr:row>
      <xdr:rowOff>154095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145222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1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162963</xdr:rowOff>
    </xdr:from>
    <xdr:to>
      <xdr:col>67</xdr:col>
      <xdr:colOff>101600</xdr:colOff>
      <xdr:row>57</xdr:row>
      <xdr:rowOff>93113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6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109640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3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41359</xdr:rowOff>
    </xdr:from>
    <xdr:to>
      <xdr:col>85</xdr:col>
      <xdr:colOff>127000</xdr:colOff>
      <xdr:row>79</xdr:row>
      <xdr:rowOff>43938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5909"/>
          <a:ext cx="838200" cy="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14646</xdr:rowOff>
    </xdr:from>
    <xdr:to>
      <xdr:col>81</xdr:col>
      <xdr:colOff>50800</xdr:colOff>
      <xdr:row>79</xdr:row>
      <xdr:rowOff>41359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044846"/>
          <a:ext cx="889000" cy="54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169515</xdr:rowOff>
    </xdr:from>
    <xdr:to>
      <xdr:col>76</xdr:col>
      <xdr:colOff>114300</xdr:colOff>
      <xdr:row>76</xdr:row>
      <xdr:rowOff>14646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028265"/>
          <a:ext cx="889000" cy="1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31002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169515</xdr:rowOff>
    </xdr:from>
    <xdr:to>
      <xdr:col>71</xdr:col>
      <xdr:colOff>177800</xdr:colOff>
      <xdr:row>76</xdr:row>
      <xdr:rowOff>11988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028265"/>
          <a:ext cx="889000" cy="1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168989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148380</xdr:rowOff>
    </xdr:from>
    <xdr:to>
      <xdr:col>67</xdr:col>
      <xdr:colOff>101600</xdr:colOff>
      <xdr:row>79</xdr:row>
      <xdr:rowOff>78530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69657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61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164588</xdr:rowOff>
    </xdr:from>
    <xdr:to>
      <xdr:col>85</xdr:col>
      <xdr:colOff>177800</xdr:colOff>
      <xdr:row>79</xdr:row>
      <xdr:rowOff>94738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79515</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162009</xdr:rowOff>
    </xdr:from>
    <xdr:to>
      <xdr:col>81</xdr:col>
      <xdr:colOff>101600</xdr:colOff>
      <xdr:row>79</xdr:row>
      <xdr:rowOff>92159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83286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2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135295</xdr:rowOff>
    </xdr:from>
    <xdr:to>
      <xdr:col>76</xdr:col>
      <xdr:colOff>165100</xdr:colOff>
      <xdr:row>76</xdr:row>
      <xdr:rowOff>65444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9940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81972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276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118716</xdr:rowOff>
    </xdr:from>
    <xdr:to>
      <xdr:col>72</xdr:col>
      <xdr:colOff>38100</xdr:colOff>
      <xdr:row>76</xdr:row>
      <xdr:rowOff>48865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29774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65393</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275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132638</xdr:rowOff>
    </xdr:from>
    <xdr:to>
      <xdr:col>67</xdr:col>
      <xdr:colOff>101600</xdr:colOff>
      <xdr:row>76</xdr:row>
      <xdr:rowOff>62788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299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79315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276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156795</xdr:rowOff>
    </xdr:from>
    <xdr:to>
      <xdr:col>85</xdr:col>
      <xdr:colOff>127000</xdr:colOff>
      <xdr:row>97</xdr:row>
      <xdr:rowOff>8723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15995"/>
          <a:ext cx="838200" cy="2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8723</xdr:rowOff>
    </xdr:from>
    <xdr:to>
      <xdr:col>81</xdr:col>
      <xdr:colOff>50800</xdr:colOff>
      <xdr:row>97</xdr:row>
      <xdr:rowOff>18455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39373"/>
          <a:ext cx="889000" cy="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18455</xdr:rowOff>
    </xdr:from>
    <xdr:to>
      <xdr:col>76</xdr:col>
      <xdr:colOff>114300</xdr:colOff>
      <xdr:row>97</xdr:row>
      <xdr:rowOff>84634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49105"/>
          <a:ext cx="889000" cy="6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76702</xdr:rowOff>
    </xdr:from>
    <xdr:to>
      <xdr:col>71</xdr:col>
      <xdr:colOff>177800</xdr:colOff>
      <xdr:row>97</xdr:row>
      <xdr:rowOff>84634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707352"/>
          <a:ext cx="889000" cy="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130600</xdr:rowOff>
    </xdr:from>
    <xdr:to>
      <xdr:col>67</xdr:col>
      <xdr:colOff>101600</xdr:colOff>
      <xdr:row>98</xdr:row>
      <xdr:rowOff>60750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6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51877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85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105995</xdr:rowOff>
    </xdr:from>
    <xdr:to>
      <xdr:col>85</xdr:col>
      <xdr:colOff>177800</xdr:colOff>
      <xdr:row>97</xdr:row>
      <xdr:rowOff>36145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128872</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1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129373</xdr:rowOff>
    </xdr:from>
    <xdr:to>
      <xdr:col>81</xdr:col>
      <xdr:colOff>101600</xdr:colOff>
      <xdr:row>97</xdr:row>
      <xdr:rowOff>59523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8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76050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36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139105</xdr:rowOff>
    </xdr:from>
    <xdr:to>
      <xdr:col>76</xdr:col>
      <xdr:colOff>165100</xdr:colOff>
      <xdr:row>97</xdr:row>
      <xdr:rowOff>69255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9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85782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37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33834</xdr:rowOff>
    </xdr:from>
    <xdr:to>
      <xdr:col>72</xdr:col>
      <xdr:colOff>38100</xdr:colOff>
      <xdr:row>97</xdr:row>
      <xdr:rowOff>135434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6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151961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43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25902</xdr:rowOff>
    </xdr:from>
    <xdr:to>
      <xdr:col>67</xdr:col>
      <xdr:colOff>101600</xdr:colOff>
      <xdr:row>97</xdr:row>
      <xdr:rowOff>127502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144029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4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154970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5812820"/>
          <a:ext cx="889000" cy="84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154970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9545300" y="5812820"/>
          <a:ext cx="889000" cy="84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151406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666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59730</xdr:rowOff>
    </xdr:from>
    <xdr:to>
      <xdr:col>98</xdr:col>
      <xdr:colOff>38100</xdr:colOff>
      <xdr:row>38</xdr:row>
      <xdr:rowOff>161330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6407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50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104170</xdr:rowOff>
    </xdr:from>
    <xdr:to>
      <xdr:col>107</xdr:col>
      <xdr:colOff>101600</xdr:colOff>
      <xdr:row>34</xdr:row>
      <xdr:rowOff>34320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576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50847</xdr:rowOff>
    </xdr:from>
    <xdr:ext cx="534377"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167111" y="553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237,523</a:t>
          </a:r>
          <a:r>
            <a:rPr kumimoji="1" lang="ja-JP" altLang="en-US" sz="1300">
              <a:latin typeface="ＭＳ Ｐゴシック" panose="020B0600070205080204" pitchFamily="50" charset="-128"/>
              <a:ea typeface="ＭＳ Ｐゴシック" panose="020B0600070205080204" pitchFamily="50" charset="-128"/>
            </a:rPr>
            <a:t>円で、前年に比べ</a:t>
          </a:r>
          <a:r>
            <a:rPr kumimoji="1" lang="en-US" altLang="ja-JP" sz="1300">
              <a:latin typeface="ＭＳ Ｐゴシック" panose="020B0600070205080204" pitchFamily="50" charset="-128"/>
              <a:ea typeface="ＭＳ Ｐゴシック" panose="020B0600070205080204" pitchFamily="50" charset="-128"/>
            </a:rPr>
            <a:t>18,731</a:t>
          </a:r>
          <a:r>
            <a:rPr kumimoji="1" lang="ja-JP" altLang="en-US" sz="1300">
              <a:latin typeface="ＭＳ Ｐゴシック" panose="020B0600070205080204" pitchFamily="50" charset="-128"/>
              <a:ea typeface="ＭＳ Ｐゴシック" panose="020B0600070205080204" pitchFamily="50" charset="-128"/>
            </a:rPr>
            <a:t>円の増となった。主な要因は、情報通信基盤整備事業の実施によるものである。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237,621</a:t>
          </a:r>
          <a:r>
            <a:rPr kumimoji="1" lang="ja-JP" altLang="en-US" sz="1300">
              <a:latin typeface="ＭＳ Ｐゴシック" panose="020B0600070205080204" pitchFamily="50" charset="-128"/>
              <a:ea typeface="ＭＳ Ｐゴシック" panose="020B0600070205080204" pitchFamily="50" charset="-128"/>
            </a:rPr>
            <a:t>円で、前年に比べ</a:t>
          </a:r>
          <a:r>
            <a:rPr kumimoji="1" lang="en-US" altLang="ja-JP" sz="1300">
              <a:latin typeface="ＭＳ Ｐゴシック" panose="020B0600070205080204" pitchFamily="50" charset="-128"/>
              <a:ea typeface="ＭＳ Ｐゴシック" panose="020B0600070205080204" pitchFamily="50" charset="-128"/>
            </a:rPr>
            <a:t>47,326</a:t>
          </a:r>
          <a:r>
            <a:rPr kumimoji="1" lang="ja-JP" altLang="en-US" sz="1300">
              <a:latin typeface="ＭＳ Ｐゴシック" panose="020B0600070205080204" pitchFamily="50" charset="-128"/>
              <a:ea typeface="ＭＳ Ｐゴシック" panose="020B0600070205080204" pitchFamily="50" charset="-128"/>
            </a:rPr>
            <a:t>円の減となった。主な要因は、統合保育所新築工事完了によるものである。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123,123</a:t>
          </a:r>
          <a:r>
            <a:rPr kumimoji="1" lang="ja-JP" altLang="en-US" sz="1300">
              <a:latin typeface="ＭＳ Ｐゴシック" panose="020B0600070205080204" pitchFamily="50" charset="-128"/>
              <a:ea typeface="ＭＳ Ｐゴシック" panose="020B0600070205080204" pitchFamily="50" charset="-128"/>
            </a:rPr>
            <a:t>円で、前年に比べ</a:t>
          </a:r>
          <a:r>
            <a:rPr kumimoji="1" lang="en-US" altLang="ja-JP" sz="1300">
              <a:latin typeface="ＭＳ Ｐゴシック" panose="020B0600070205080204" pitchFamily="50" charset="-128"/>
              <a:ea typeface="ＭＳ Ｐゴシック" panose="020B0600070205080204" pitchFamily="50" charset="-128"/>
            </a:rPr>
            <a:t>44,831</a:t>
          </a:r>
          <a:r>
            <a:rPr kumimoji="1" lang="ja-JP" altLang="en-US" sz="1300">
              <a:latin typeface="ＭＳ Ｐゴシック" panose="020B0600070205080204" pitchFamily="50" charset="-128"/>
              <a:ea typeface="ＭＳ Ｐゴシック" panose="020B0600070205080204" pitchFamily="50" charset="-128"/>
            </a:rPr>
            <a:t>円の増となった。主な要因は、ジビエ施設整備事業、夢産地大規模改修事業によるものである。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204,165</a:t>
          </a:r>
          <a:r>
            <a:rPr kumimoji="1" lang="ja-JP" altLang="en-US" sz="1300">
              <a:latin typeface="ＭＳ Ｐゴシック" panose="020B0600070205080204" pitchFamily="50" charset="-128"/>
              <a:ea typeface="ＭＳ Ｐゴシック" panose="020B0600070205080204" pitchFamily="50" charset="-128"/>
            </a:rPr>
            <a:t>円で、前年に比べ</a:t>
          </a:r>
          <a:r>
            <a:rPr kumimoji="1" lang="en-US" altLang="ja-JP" sz="1300">
              <a:latin typeface="ＭＳ Ｐゴシック" panose="020B0600070205080204" pitchFamily="50" charset="-128"/>
              <a:ea typeface="ＭＳ Ｐゴシック" panose="020B0600070205080204" pitchFamily="50" charset="-128"/>
            </a:rPr>
            <a:t>9,895</a:t>
          </a:r>
          <a:r>
            <a:rPr kumimoji="1" lang="ja-JP" altLang="en-US" sz="1300">
              <a:latin typeface="ＭＳ Ｐゴシック" panose="020B0600070205080204" pitchFamily="50" charset="-128"/>
              <a:ea typeface="ＭＳ Ｐゴシック" panose="020B0600070205080204" pitchFamily="50" charset="-128"/>
            </a:rPr>
            <a:t>円の減となった。主な要因は、広見中学校改築事業、事業費の減少によるものである。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105,513</a:t>
          </a:r>
          <a:r>
            <a:rPr kumimoji="1" lang="ja-JP" altLang="en-US" sz="1300">
              <a:latin typeface="ＭＳ Ｐゴシック" panose="020B0600070205080204" pitchFamily="50" charset="-128"/>
              <a:ea typeface="ＭＳ Ｐゴシック" panose="020B0600070205080204" pitchFamily="50" charset="-128"/>
            </a:rPr>
            <a:t>円で、前年に比べ</a:t>
          </a:r>
          <a:r>
            <a:rPr kumimoji="1" lang="en-US" altLang="ja-JP" sz="1300">
              <a:latin typeface="ＭＳ Ｐゴシック" panose="020B0600070205080204" pitchFamily="50" charset="-128"/>
              <a:ea typeface="ＭＳ Ｐゴシック" panose="020B0600070205080204" pitchFamily="50" charset="-128"/>
            </a:rPr>
            <a:t>6,136</a:t>
          </a:r>
          <a:r>
            <a:rPr kumimoji="1" lang="ja-JP" altLang="en-US" sz="1300">
              <a:latin typeface="ＭＳ Ｐゴシック" panose="020B0600070205080204" pitchFamily="50" charset="-128"/>
              <a:ea typeface="ＭＳ Ｐゴシック" panose="020B0600070205080204" pitchFamily="50" charset="-128"/>
            </a:rPr>
            <a:t>円の増となった。主な要因は、元金のうち過疎対策事業債（</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年債広域施設整備負担金事業など）の増加及び利子のうち合併特例債（</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年債広見中学校改築事業）の増加によるものである。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実質収支額は黒字となっているが前年度より減少した。財政調整基金取崩しにより、実質単年度収支は赤字となっている。　</a:t>
          </a:r>
        </a:p>
        <a:p>
          <a:r>
            <a:rPr kumimoji="1" lang="ja-JP" altLang="en-US" sz="1400">
              <a:latin typeface="ＭＳ ゴシック" pitchFamily="49" charset="-128"/>
              <a:ea typeface="ＭＳ ゴシック" pitchFamily="49" charset="-128"/>
            </a:rPr>
            <a:t>歳出は今後も社会保障経費や公共施設の改修・更新経費の増加が見込まれることから、適切な財源の確保と経費削減に努める。また、長期的視野に立ち計画的な財政運営を行うために積立てあるいは適切な取崩しを行い財源不足等に備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年度決算についても、すべての会計において、黒字決算となっている。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標準財政規模比について、水道事業は流動資産の減少（有形固定資産の取得による支出の増加）により</a:t>
          </a:r>
          <a:r>
            <a:rPr kumimoji="1" lang="en-US" altLang="ja-JP" sz="1400">
              <a:latin typeface="ＭＳ ゴシック" pitchFamily="49" charset="-128"/>
              <a:ea typeface="ＭＳ ゴシック" pitchFamily="49" charset="-128"/>
            </a:rPr>
            <a:t>1.77</a:t>
          </a:r>
          <a:r>
            <a:rPr kumimoji="1" lang="ja-JP" altLang="en-US" sz="1400">
              <a:latin typeface="ＭＳ ゴシック" pitchFamily="49" charset="-128"/>
              <a:ea typeface="ＭＳ ゴシック" pitchFamily="49" charset="-128"/>
            </a:rPr>
            <a:t>％低下となった。一般会計は歳入（純繰越金、臨時財政対策債）の減少により</a:t>
          </a:r>
          <a:r>
            <a:rPr kumimoji="1" lang="en-US" altLang="ja-JP" sz="1400">
              <a:latin typeface="ＭＳ ゴシック" pitchFamily="49" charset="-128"/>
              <a:ea typeface="ＭＳ ゴシック" pitchFamily="49" charset="-128"/>
            </a:rPr>
            <a:t>1.94</a:t>
          </a:r>
          <a:r>
            <a:rPr kumimoji="1" lang="ja-JP" altLang="en-US" sz="1400">
              <a:latin typeface="ＭＳ ゴシック" pitchFamily="49" charset="-128"/>
              <a:ea typeface="ＭＳ ゴシック" pitchFamily="49" charset="-128"/>
            </a:rPr>
            <a:t>％低下となっている。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年度より農業集落排水事業特別会計と公共浄化槽等整備推進事業特別会計が法適用企業会計に移行し下水道事業会計となっている。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国庫補助事業の積極的な活用や一般財源の多い事業、補助金等を精査し、歳入歳出全般にわたって見直しに努めるとともに、公営企業会計がそれぞれ策定した「経営戦略」、「新病院改革プラン」に基づき、持続的な経営の健全化を図る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c r="B2" s="182" t="s">
        <v>77</v>
      </c>
      <c r="C2" s="182"/>
      <c r="D2" s="183"/>
    </row>
    <row r="3" spans="1:119" ht="18.75" customHeight="1" thickBot="1">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10655750</v>
      </c>
      <c r="BO4" s="371"/>
      <c r="BP4" s="371"/>
      <c r="BQ4" s="371"/>
      <c r="BR4" s="371"/>
      <c r="BS4" s="371"/>
      <c r="BT4" s="371"/>
      <c r="BU4" s="372"/>
      <c r="BV4" s="370">
        <v>10935944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1.9</v>
      </c>
      <c r="CU4" s="377"/>
      <c r="CV4" s="377"/>
      <c r="CW4" s="377"/>
      <c r="CX4" s="377"/>
      <c r="CY4" s="377"/>
      <c r="CZ4" s="377"/>
      <c r="DA4" s="378"/>
      <c r="DB4" s="376">
        <v>3.8</v>
      </c>
      <c r="DC4" s="377"/>
      <c r="DD4" s="377"/>
      <c r="DE4" s="377"/>
      <c r="DF4" s="377"/>
      <c r="DG4" s="377"/>
      <c r="DH4" s="377"/>
      <c r="DI4" s="378"/>
    </row>
    <row r="5" spans="1:119" ht="18.75" customHeight="1">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10492215</v>
      </c>
      <c r="BO5" s="408"/>
      <c r="BP5" s="408"/>
      <c r="BQ5" s="408"/>
      <c r="BR5" s="408"/>
      <c r="BS5" s="408"/>
      <c r="BT5" s="408"/>
      <c r="BU5" s="409"/>
      <c r="BV5" s="407">
        <v>10678906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90.6</v>
      </c>
      <c r="CU5" s="405"/>
      <c r="CV5" s="405"/>
      <c r="CW5" s="405"/>
      <c r="CX5" s="405"/>
      <c r="CY5" s="405"/>
      <c r="CZ5" s="405"/>
      <c r="DA5" s="406"/>
      <c r="DB5" s="404">
        <v>89</v>
      </c>
      <c r="DC5" s="405"/>
      <c r="DD5" s="405"/>
      <c r="DE5" s="405"/>
      <c r="DF5" s="405"/>
      <c r="DG5" s="405"/>
      <c r="DH5" s="405"/>
      <c r="DI5" s="406"/>
    </row>
    <row r="6" spans="1:119" ht="18.75" customHeight="1">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163535</v>
      </c>
      <c r="BO6" s="408"/>
      <c r="BP6" s="408"/>
      <c r="BQ6" s="408"/>
      <c r="BR6" s="408"/>
      <c r="BS6" s="408"/>
      <c r="BT6" s="408"/>
      <c r="BU6" s="409"/>
      <c r="BV6" s="407">
        <v>257038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v>
      </c>
      <c r="CU6" s="445"/>
      <c r="CV6" s="445"/>
      <c r="CW6" s="445"/>
      <c r="CX6" s="445"/>
      <c r="CY6" s="445"/>
      <c r="CZ6" s="445"/>
      <c r="DA6" s="446"/>
      <c r="DB6" s="444">
        <v>89.8</v>
      </c>
      <c r="DC6" s="445"/>
      <c r="DD6" s="445"/>
      <c r="DE6" s="445"/>
      <c r="DF6" s="445"/>
      <c r="DG6" s="445"/>
      <c r="DH6" s="445"/>
      <c r="DI6" s="446"/>
    </row>
    <row r="7" spans="1:119" ht="18.75" customHeight="1">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71263</v>
      </c>
      <c r="BO7" s="408"/>
      <c r="BP7" s="408"/>
      <c r="BQ7" s="408"/>
      <c r="BR7" s="408"/>
      <c r="BS7" s="408"/>
      <c r="BT7" s="408"/>
      <c r="BU7" s="409"/>
      <c r="BV7" s="407">
        <v>67996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4932183</v>
      </c>
      <c r="CU7" s="408"/>
      <c r="CV7" s="408"/>
      <c r="CW7" s="408"/>
      <c r="CX7" s="408"/>
      <c r="CY7" s="408"/>
      <c r="CZ7" s="408"/>
      <c r="DA7" s="409"/>
      <c r="DB7" s="407">
        <v>4944415</v>
      </c>
      <c r="DC7" s="408"/>
      <c r="DD7" s="408"/>
      <c r="DE7" s="408"/>
      <c r="DF7" s="408"/>
      <c r="DG7" s="408"/>
      <c r="DH7" s="408"/>
      <c r="DI7" s="409"/>
    </row>
    <row r="8" spans="1:119" ht="18.75" customHeight="1" thickBot="1">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92272</v>
      </c>
      <c r="BO8" s="408"/>
      <c r="BP8" s="408"/>
      <c r="BQ8" s="408"/>
      <c r="BR8" s="408"/>
      <c r="BS8" s="408"/>
      <c r="BT8" s="408"/>
      <c r="BU8" s="409"/>
      <c r="BV8" s="407">
        <v>189042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0.22</v>
      </c>
      <c r="CU8" s="448"/>
      <c r="CV8" s="448"/>
      <c r="CW8" s="448"/>
      <c r="CX8" s="448"/>
      <c r="CY8" s="448"/>
      <c r="CZ8" s="448"/>
      <c r="DA8" s="449"/>
      <c r="DB8" s="447">
        <v>0.22</v>
      </c>
      <c r="DC8" s="448"/>
      <c r="DD8" s="448"/>
      <c r="DE8" s="448"/>
      <c r="DF8" s="448"/>
      <c r="DG8" s="448"/>
      <c r="DH8" s="448"/>
      <c r="DI8" s="449"/>
    </row>
    <row r="9" spans="1:119" ht="18.75" customHeight="1" thickBot="1">
      <c r="A9" s="181"/>
      <c r="B9" s="401" t="s">
        <v>106</v>
      </c>
      <c r="C9" s="402"/>
      <c r="D9" s="402"/>
      <c r="E9" s="402"/>
      <c r="F9" s="402"/>
      <c r="G9" s="402"/>
      <c r="H9" s="402"/>
      <c r="I9" s="402"/>
      <c r="J9" s="402"/>
      <c r="K9" s="450"/>
      <c r="L9" s="451" t="s">
        <v>107</v>
      </c>
      <c r="M9" s="452"/>
      <c r="N9" s="452"/>
      <c r="O9" s="452"/>
      <c r="P9" s="452"/>
      <c r="Q9" s="453"/>
      <c r="R9" s="454">
        <v>9682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-96770</v>
      </c>
      <c r="BO9" s="408"/>
      <c r="BP9" s="408"/>
      <c r="BQ9" s="408"/>
      <c r="BR9" s="408"/>
      <c r="BS9" s="408"/>
      <c r="BT9" s="408"/>
      <c r="BU9" s="409"/>
      <c r="BV9" s="407">
        <v>-143152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16.2</v>
      </c>
      <c r="CU9" s="405"/>
      <c r="CV9" s="405"/>
      <c r="CW9" s="405"/>
      <c r="CX9" s="405"/>
      <c r="CY9" s="405"/>
      <c r="CZ9" s="405"/>
      <c r="DA9" s="406"/>
      <c r="DB9" s="404">
        <v>15.2</v>
      </c>
      <c r="DC9" s="405"/>
      <c r="DD9" s="405"/>
      <c r="DE9" s="405"/>
      <c r="DF9" s="405"/>
      <c r="DG9" s="405"/>
      <c r="DH9" s="405"/>
      <c r="DI9" s="406"/>
    </row>
    <row r="10" spans="1:119" ht="18.75" customHeight="1" thickBot="1">
      <c r="A10" s="181"/>
      <c r="B10" s="401"/>
      <c r="C10" s="402"/>
      <c r="D10" s="402"/>
      <c r="E10" s="402"/>
      <c r="F10" s="402"/>
      <c r="G10" s="402"/>
      <c r="H10" s="402"/>
      <c r="I10" s="402"/>
      <c r="J10" s="402"/>
      <c r="K10" s="450"/>
      <c r="L10" s="457" t="s">
        <v>112</v>
      </c>
      <c r="M10" s="437"/>
      <c r="N10" s="437"/>
      <c r="O10" s="437"/>
      <c r="P10" s="437"/>
      <c r="Q10" s="438"/>
      <c r="R10" s="458">
        <v>10705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1236</v>
      </c>
      <c r="BO10" s="408"/>
      <c r="BP10" s="408"/>
      <c r="BQ10" s="408"/>
      <c r="BR10" s="408"/>
      <c r="BS10" s="408"/>
      <c r="BT10" s="408"/>
      <c r="BU10" s="409"/>
      <c r="BV10" s="407">
        <v>1111</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c r="A12" s="181"/>
      <c r="B12" s="467" t="s">
        <v>123</v>
      </c>
      <c r="C12" s="468"/>
      <c r="D12" s="468"/>
      <c r="E12" s="468"/>
      <c r="F12" s="468"/>
      <c r="G12" s="468"/>
      <c r="H12" s="468"/>
      <c r="I12" s="468"/>
      <c r="J12" s="468"/>
      <c r="K12" s="469"/>
      <c r="L12" s="476" t="s">
        <v>124</v>
      </c>
      <c r="M12" s="477"/>
      <c r="N12" s="477"/>
      <c r="O12" s="477"/>
      <c r="P12" s="477"/>
      <c r="Q12" s="478"/>
      <c r="R12" s="479">
        <v>9318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27400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c r="A13" s="181"/>
      <c r="B13" s="470"/>
      <c r="C13" s="471"/>
      <c r="D13" s="471"/>
      <c r="E13" s="471"/>
      <c r="F13" s="471"/>
      <c r="G13" s="471"/>
      <c r="H13" s="471"/>
      <c r="I13" s="471"/>
      <c r="J13" s="471"/>
      <c r="K13" s="472"/>
      <c r="L13" s="190"/>
      <c r="M13" s="498" t="s">
        <v>130</v>
      </c>
      <c r="N13" s="499"/>
      <c r="O13" s="499"/>
      <c r="P13" s="499"/>
      <c r="Q13" s="500"/>
      <c r="R13" s="491">
        <v>9224</v>
      </c>
      <c r="S13" s="492"/>
      <c r="T13" s="492"/>
      <c r="U13" s="492"/>
      <c r="V13" s="493"/>
      <c r="W13" s="423" t="s">
        <v>131</v>
      </c>
      <c r="X13" s="424"/>
      <c r="Y13" s="424"/>
      <c r="Z13" s="424"/>
      <c r="AA13" s="424"/>
      <c r="AB13" s="414"/>
      <c r="AC13" s="458">
        <v>619</v>
      </c>
      <c r="AD13" s="459"/>
      <c r="AE13" s="459"/>
      <c r="AF13" s="459"/>
      <c r="AG13" s="501"/>
      <c r="AH13" s="458">
        <v>801</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-122934</v>
      </c>
      <c r="BO13" s="408"/>
      <c r="BP13" s="408"/>
      <c r="BQ13" s="408"/>
      <c r="BR13" s="408"/>
      <c r="BS13" s="408"/>
      <c r="BT13" s="408"/>
      <c r="BU13" s="409"/>
      <c r="BV13" s="407">
        <v>-142041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v>
      </c>
      <c r="CU13" s="405"/>
      <c r="CV13" s="405"/>
      <c r="CW13" s="405"/>
      <c r="CX13" s="405"/>
      <c r="CY13" s="405"/>
      <c r="CZ13" s="405"/>
      <c r="DA13" s="406"/>
      <c r="DB13" s="404">
        <v>6.4</v>
      </c>
      <c r="DC13" s="405"/>
      <c r="DD13" s="405"/>
      <c r="DE13" s="405"/>
      <c r="DF13" s="405"/>
      <c r="DG13" s="405"/>
      <c r="DH13" s="405"/>
      <c r="DI13" s="406"/>
    </row>
    <row r="14" spans="1:119" ht="18.75" customHeight="1" thickBot="1">
      <c r="A14" s="181"/>
      <c r="B14" s="470"/>
      <c r="C14" s="471"/>
      <c r="D14" s="471"/>
      <c r="E14" s="471"/>
      <c r="F14" s="471"/>
      <c r="G14" s="471"/>
      <c r="H14" s="471"/>
      <c r="I14" s="471"/>
      <c r="J14" s="471"/>
      <c r="K14" s="472"/>
      <c r="L14" s="488" t="s">
        <v>135</v>
      </c>
      <c r="M14" s="489"/>
      <c r="N14" s="489"/>
      <c r="O14" s="489"/>
      <c r="P14" s="489"/>
      <c r="Q14" s="490"/>
      <c r="R14" s="491">
        <v>9563</v>
      </c>
      <c r="S14" s="492"/>
      <c r="T14" s="492"/>
      <c r="U14" s="492"/>
      <c r="V14" s="493"/>
      <c r="W14" s="397"/>
      <c r="X14" s="398"/>
      <c r="Y14" s="398"/>
      <c r="Z14" s="398"/>
      <c r="AA14" s="398"/>
      <c r="AB14" s="387"/>
      <c r="AC14" s="494">
        <v>14</v>
      </c>
      <c r="AD14" s="495"/>
      <c r="AE14" s="495"/>
      <c r="AF14" s="495"/>
      <c r="AG14" s="496"/>
      <c r="AH14" s="494">
        <v>16.8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c r="A15" s="181"/>
      <c r="B15" s="470"/>
      <c r="C15" s="471"/>
      <c r="D15" s="471"/>
      <c r="E15" s="471"/>
      <c r="F15" s="471"/>
      <c r="G15" s="471"/>
      <c r="H15" s="471"/>
      <c r="I15" s="471"/>
      <c r="J15" s="471"/>
      <c r="K15" s="472"/>
      <c r="L15" s="190"/>
      <c r="M15" s="498" t="s">
        <v>130</v>
      </c>
      <c r="N15" s="499"/>
      <c r="O15" s="499"/>
      <c r="P15" s="499"/>
      <c r="Q15" s="500"/>
      <c r="R15" s="491">
        <v>9493</v>
      </c>
      <c r="S15" s="492"/>
      <c r="T15" s="492"/>
      <c r="U15" s="492"/>
      <c r="V15" s="493"/>
      <c r="W15" s="423" t="s">
        <v>137</v>
      </c>
      <c r="X15" s="424"/>
      <c r="Y15" s="424"/>
      <c r="Z15" s="424"/>
      <c r="AA15" s="424"/>
      <c r="AB15" s="414"/>
      <c r="AC15" s="458">
        <v>929</v>
      </c>
      <c r="AD15" s="459"/>
      <c r="AE15" s="459"/>
      <c r="AF15" s="459"/>
      <c r="AG15" s="501"/>
      <c r="AH15" s="458">
        <v>959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1065713</v>
      </c>
      <c r="BO15" s="371"/>
      <c r="BP15" s="371"/>
      <c r="BQ15" s="371"/>
      <c r="BR15" s="371"/>
      <c r="BS15" s="371"/>
      <c r="BT15" s="371"/>
      <c r="BU15" s="372"/>
      <c r="BV15" s="370">
        <v>1043294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v>
      </c>
      <c r="AD16" s="495"/>
      <c r="AE16" s="495"/>
      <c r="AF16" s="495"/>
      <c r="AG16" s="496"/>
      <c r="AH16" s="494">
        <v>20.100000000000001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4667432</v>
      </c>
      <c r="BO16" s="408"/>
      <c r="BP16" s="408"/>
      <c r="BQ16" s="408"/>
      <c r="BR16" s="408"/>
      <c r="BS16" s="408"/>
      <c r="BT16" s="408"/>
      <c r="BU16" s="409"/>
      <c r="BV16" s="407">
        <v>4654264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2868</v>
      </c>
      <c r="AD17" s="459"/>
      <c r="AE17" s="459"/>
      <c r="AF17" s="459"/>
      <c r="AG17" s="501"/>
      <c r="AH17" s="458">
        <v>3004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1310020</v>
      </c>
      <c r="BO17" s="408"/>
      <c r="BP17" s="408"/>
      <c r="BQ17" s="408"/>
      <c r="BR17" s="408"/>
      <c r="BS17" s="408"/>
      <c r="BT17" s="408"/>
      <c r="BU17" s="409"/>
      <c r="BV17" s="407">
        <v>1287019</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81"/>
      <c r="B18" s="529" t="s">
        <v>147</v>
      </c>
      <c r="C18" s="450"/>
      <c r="D18" s="450"/>
      <c r="E18" s="530"/>
      <c r="F18" s="530"/>
      <c r="G18" s="530"/>
      <c r="H18" s="530"/>
      <c r="I18" s="530"/>
      <c r="J18" s="530"/>
      <c r="K18" s="530"/>
      <c r="L18" s="531">
        <v>241.88</v>
      </c>
      <c r="M18" s="531"/>
      <c r="N18" s="531"/>
      <c r="O18" s="531"/>
      <c r="P18" s="531"/>
      <c r="Q18" s="531"/>
      <c r="R18" s="532"/>
      <c r="S18" s="532"/>
      <c r="T18" s="532"/>
      <c r="U18" s="532"/>
      <c r="V18" s="533"/>
      <c r="W18" s="425"/>
      <c r="X18" s="426"/>
      <c r="Y18" s="426"/>
      <c r="Z18" s="426"/>
      <c r="AA18" s="426"/>
      <c r="AB18" s="417"/>
      <c r="AC18" s="534">
        <v>64.900000000000006</v>
      </c>
      <c r="AD18" s="535"/>
      <c r="AE18" s="535"/>
      <c r="AF18" s="535"/>
      <c r="AG18" s="536"/>
      <c r="AH18" s="534">
        <v>63.1</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4492794</v>
      </c>
      <c r="BO18" s="408"/>
      <c r="BP18" s="408"/>
      <c r="BQ18" s="408"/>
      <c r="BR18" s="408"/>
      <c r="BS18" s="408"/>
      <c r="BT18" s="408"/>
      <c r="BU18" s="409"/>
      <c r="BV18" s="407">
        <v>4427838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81"/>
      <c r="B19" s="529" t="s">
        <v>149</v>
      </c>
      <c r="C19" s="450"/>
      <c r="D19" s="450"/>
      <c r="E19" s="530"/>
      <c r="F19" s="530"/>
      <c r="G19" s="530"/>
      <c r="H19" s="530"/>
      <c r="I19" s="530"/>
      <c r="J19" s="530"/>
      <c r="K19" s="530"/>
      <c r="L19" s="538">
        <v>40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5893100</v>
      </c>
      <c r="BO19" s="408"/>
      <c r="BP19" s="408"/>
      <c r="BQ19" s="408"/>
      <c r="BR19" s="408"/>
      <c r="BS19" s="408"/>
      <c r="BT19" s="408"/>
      <c r="BU19" s="409"/>
      <c r="BV19" s="407">
        <v>6039057</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81"/>
      <c r="B20" s="529" t="s">
        <v>151</v>
      </c>
      <c r="C20" s="450"/>
      <c r="D20" s="450"/>
      <c r="E20" s="530"/>
      <c r="F20" s="530"/>
      <c r="G20" s="530"/>
      <c r="H20" s="530"/>
      <c r="I20" s="530"/>
      <c r="J20" s="530"/>
      <c r="K20" s="530"/>
      <c r="L20" s="538">
        <v>4346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12081887</v>
      </c>
      <c r="BO22" s="371"/>
      <c r="BP22" s="371"/>
      <c r="BQ22" s="371"/>
      <c r="BR22" s="371"/>
      <c r="BS22" s="371"/>
      <c r="BT22" s="371"/>
      <c r="BU22" s="372"/>
      <c r="BV22" s="370">
        <v>10393012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7285594</v>
      </c>
      <c r="BO23" s="408"/>
      <c r="BP23" s="408"/>
      <c r="BQ23" s="408"/>
      <c r="BR23" s="408"/>
      <c r="BS23" s="408"/>
      <c r="BT23" s="408"/>
      <c r="BU23" s="409"/>
      <c r="BV23" s="407">
        <v>6954379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81"/>
      <c r="B24" s="578"/>
      <c r="C24" s="554"/>
      <c r="D24" s="555"/>
      <c r="E24" s="457" t="s">
        <v>161</v>
      </c>
      <c r="F24" s="437"/>
      <c r="G24" s="437"/>
      <c r="H24" s="437"/>
      <c r="I24" s="437"/>
      <c r="J24" s="437"/>
      <c r="K24" s="438"/>
      <c r="L24" s="458">
        <v>1</v>
      </c>
      <c r="M24" s="459"/>
      <c r="N24" s="459"/>
      <c r="O24" s="459"/>
      <c r="P24" s="501"/>
      <c r="Q24" s="458">
        <v>7310</v>
      </c>
      <c r="R24" s="459"/>
      <c r="S24" s="459"/>
      <c r="T24" s="459"/>
      <c r="U24" s="459"/>
      <c r="V24" s="501"/>
      <c r="W24" s="553"/>
      <c r="X24" s="554"/>
      <c r="Y24" s="555"/>
      <c r="Z24" s="457" t="s">
        <v>162</v>
      </c>
      <c r="AA24" s="437"/>
      <c r="AB24" s="437"/>
      <c r="AC24" s="437"/>
      <c r="AD24" s="437"/>
      <c r="AE24" s="437"/>
      <c r="AF24" s="437"/>
      <c r="AG24" s="438"/>
      <c r="AH24" s="458">
        <v>150</v>
      </c>
      <c r="AI24" s="459"/>
      <c r="AJ24" s="459"/>
      <c r="AK24" s="459"/>
      <c r="AL24" s="501"/>
      <c r="AM24" s="458">
        <v>448200</v>
      </c>
      <c r="AN24" s="459"/>
      <c r="AO24" s="459"/>
      <c r="AP24" s="459"/>
      <c r="AQ24" s="459"/>
      <c r="AR24" s="501"/>
      <c r="AS24" s="458">
        <v>2988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9856566</v>
      </c>
      <c r="BO24" s="408"/>
      <c r="BP24" s="408"/>
      <c r="BQ24" s="408"/>
      <c r="BR24" s="408"/>
      <c r="BS24" s="408"/>
      <c r="BT24" s="408"/>
      <c r="BU24" s="409"/>
      <c r="BV24" s="407">
        <v>7921939</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81"/>
      <c r="B25" s="578"/>
      <c r="C25" s="554"/>
      <c r="D25" s="555"/>
      <c r="E25" s="457" t="s">
        <v>164</v>
      </c>
      <c r="F25" s="437"/>
      <c r="G25" s="437"/>
      <c r="H25" s="437"/>
      <c r="I25" s="437"/>
      <c r="J25" s="437"/>
      <c r="K25" s="438"/>
      <c r="L25" s="458">
        <v>1</v>
      </c>
      <c r="M25" s="459"/>
      <c r="N25" s="459"/>
      <c r="O25" s="459"/>
      <c r="P25" s="501"/>
      <c r="Q25" s="458">
        <v>5840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227305</v>
      </c>
      <c r="BO25" s="371"/>
      <c r="BP25" s="371"/>
      <c r="BQ25" s="371"/>
      <c r="BR25" s="371"/>
      <c r="BS25" s="371"/>
      <c r="BT25" s="371"/>
      <c r="BU25" s="372"/>
      <c r="BV25" s="370">
        <v>1047792</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81"/>
      <c r="B26" s="578"/>
      <c r="C26" s="554"/>
      <c r="D26" s="555"/>
      <c r="E26" s="457" t="s">
        <v>167</v>
      </c>
      <c r="F26" s="437"/>
      <c r="G26" s="437"/>
      <c r="H26" s="437"/>
      <c r="I26" s="437"/>
      <c r="J26" s="437"/>
      <c r="K26" s="438"/>
      <c r="L26" s="458">
        <v>1</v>
      </c>
      <c r="M26" s="459"/>
      <c r="N26" s="459"/>
      <c r="O26" s="459"/>
      <c r="P26" s="501"/>
      <c r="Q26" s="458">
        <v>5200</v>
      </c>
      <c r="R26" s="459"/>
      <c r="S26" s="459"/>
      <c r="T26" s="459"/>
      <c r="U26" s="459"/>
      <c r="V26" s="501"/>
      <c r="W26" s="553"/>
      <c r="X26" s="554"/>
      <c r="Y26" s="555"/>
      <c r="Z26" s="457" t="s">
        <v>168</v>
      </c>
      <c r="AA26" s="559"/>
      <c r="AB26" s="559"/>
      <c r="AC26" s="559"/>
      <c r="AD26" s="559"/>
      <c r="AE26" s="559"/>
      <c r="AF26" s="559"/>
      <c r="AG26" s="560"/>
      <c r="AH26" s="458">
        <v>3</v>
      </c>
      <c r="AI26" s="459"/>
      <c r="AJ26" s="459"/>
      <c r="AK26" s="459"/>
      <c r="AL26" s="501"/>
      <c r="AM26" s="458">
        <v>9519</v>
      </c>
      <c r="AN26" s="459"/>
      <c r="AO26" s="459"/>
      <c r="AP26" s="459"/>
      <c r="AQ26" s="459"/>
      <c r="AR26" s="501"/>
      <c r="AS26" s="458">
        <v>3173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81"/>
      <c r="B27" s="578"/>
      <c r="C27" s="554"/>
      <c r="D27" s="555"/>
      <c r="E27" s="457" t="s">
        <v>170</v>
      </c>
      <c r="F27" s="437"/>
      <c r="G27" s="437"/>
      <c r="H27" s="437"/>
      <c r="I27" s="437"/>
      <c r="J27" s="437"/>
      <c r="K27" s="438"/>
      <c r="L27" s="458">
        <v>1</v>
      </c>
      <c r="M27" s="459"/>
      <c r="N27" s="459"/>
      <c r="O27" s="459"/>
      <c r="P27" s="501"/>
      <c r="Q27" s="458">
        <v>2400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269684</v>
      </c>
      <c r="BO27" s="527"/>
      <c r="BP27" s="527"/>
      <c r="BQ27" s="527"/>
      <c r="BR27" s="527"/>
      <c r="BS27" s="527"/>
      <c r="BT27" s="527"/>
      <c r="BU27" s="528"/>
      <c r="BV27" s="526">
        <v>269636</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81"/>
      <c r="B28" s="578"/>
      <c r="C28" s="554"/>
      <c r="D28" s="555"/>
      <c r="E28" s="457" t="s">
        <v>173</v>
      </c>
      <c r="F28" s="437"/>
      <c r="G28" s="437"/>
      <c r="H28" s="437"/>
      <c r="I28" s="437"/>
      <c r="J28" s="437"/>
      <c r="K28" s="438"/>
      <c r="L28" s="458">
        <v>1</v>
      </c>
      <c r="M28" s="459"/>
      <c r="N28" s="459"/>
      <c r="O28" s="459"/>
      <c r="P28" s="501"/>
      <c r="Q28" s="458">
        <v>1880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1906472</v>
      </c>
      <c r="BO28" s="371"/>
      <c r="BP28" s="371"/>
      <c r="BQ28" s="371"/>
      <c r="BR28" s="371"/>
      <c r="BS28" s="371"/>
      <c r="BT28" s="371"/>
      <c r="BU28" s="372"/>
      <c r="BV28" s="370">
        <v>1932636</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81"/>
      <c r="B29" s="578"/>
      <c r="C29" s="554"/>
      <c r="D29" s="555"/>
      <c r="E29" s="457" t="s">
        <v>176</v>
      </c>
      <c r="F29" s="437"/>
      <c r="G29" s="437"/>
      <c r="H29" s="437"/>
      <c r="I29" s="437"/>
      <c r="J29" s="437"/>
      <c r="K29" s="438"/>
      <c r="L29" s="458">
        <v>10</v>
      </c>
      <c r="M29" s="459"/>
      <c r="N29" s="459"/>
      <c r="O29" s="459"/>
      <c r="P29" s="501"/>
      <c r="Q29" s="458">
        <v>1730</v>
      </c>
      <c r="R29" s="459"/>
      <c r="S29" s="459"/>
      <c r="T29" s="459"/>
      <c r="U29" s="459"/>
      <c r="V29" s="501"/>
      <c r="W29" s="556"/>
      <c r="X29" s="557"/>
      <c r="Y29" s="558"/>
      <c r="Z29" s="457" t="s">
        <v>177</v>
      </c>
      <c r="AA29" s="437"/>
      <c r="AB29" s="437"/>
      <c r="AC29" s="437"/>
      <c r="AD29" s="437"/>
      <c r="AE29" s="437"/>
      <c r="AF29" s="437"/>
      <c r="AG29" s="438"/>
      <c r="AH29" s="458">
        <v>150</v>
      </c>
      <c r="AI29" s="459"/>
      <c r="AJ29" s="459"/>
      <c r="AK29" s="459"/>
      <c r="AL29" s="501"/>
      <c r="AM29" s="458">
        <v>448200</v>
      </c>
      <c r="AN29" s="459"/>
      <c r="AO29" s="459"/>
      <c r="AP29" s="459"/>
      <c r="AQ29" s="459"/>
      <c r="AR29" s="501"/>
      <c r="AS29" s="458">
        <v>2988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572653</v>
      </c>
      <c r="BO29" s="408"/>
      <c r="BP29" s="408"/>
      <c r="BQ29" s="408"/>
      <c r="BR29" s="408"/>
      <c r="BS29" s="408"/>
      <c r="BT29" s="408"/>
      <c r="BU29" s="409"/>
      <c r="BV29" s="407">
        <v>459073</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93.9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2733905</v>
      </c>
      <c r="BO30" s="527"/>
      <c r="BP30" s="527"/>
      <c r="BQ30" s="527"/>
      <c r="BR30" s="527"/>
      <c r="BS30" s="527"/>
      <c r="BT30" s="527"/>
      <c r="BU30" s="528"/>
      <c r="BV30" s="526">
        <v>3031136</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愛媛県市町総合事務組合（退職手当事業分）</v>
      </c>
      <c r="BZ34" s="598"/>
      <c r="CA34" s="598"/>
      <c r="CB34" s="598"/>
      <c r="CC34" s="598"/>
      <c r="CD34" s="598"/>
      <c r="CE34" s="598"/>
      <c r="CF34" s="598"/>
      <c r="CG34" s="598"/>
      <c r="CH34" s="598"/>
      <c r="CI34" s="598"/>
      <c r="CJ34" s="598"/>
      <c r="CK34" s="598"/>
      <c r="CL34" s="598"/>
      <c r="CM34" s="598"/>
      <c r="CN34" s="181"/>
      <c r="CO34" s="597">
        <f>IF(CQ34="","",MAX(C34:D43,U34:V43,AM34:AN43,BE34:BF43,BW34:BX43)+1)</f>
        <v>20</v>
      </c>
      <c r="CP34" s="597"/>
      <c r="CQ34" s="598" t="str">
        <f>IF('各会計、関係団体の財政状況及び健全化判断比率'!BS7="","",'各会計、関係団体の財政状況及び健全化判断比率'!BS7)</f>
        <v>鬼北町農業公社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c r="A35" s="181"/>
      <c r="B35" s="205"/>
      <c r="C35" s="597">
        <f>IF(E35="","",C34+1)</f>
        <v>2</v>
      </c>
      <c r="D35" s="597"/>
      <c r="E35" s="598" t="str">
        <f>IF('各会計、関係団体の財政状況及び健全化判断比率'!B8="","",'各会計、関係団体の財政状況及び健全化判断比率'!B8)</f>
        <v>用品調達特別会計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国民健康保険診療所特別会計</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IF('各会計、関係団体の財政状況及び健全化判断比率'!B33="","",'各会計、関係団体の財政状況及び健全化判断比率'!B33)</f>
        <v>病院事業会計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愛媛県市町総合事務組合（消防補償事業分）</v>
      </c>
      <c r="BZ35" s="598"/>
      <c r="CA35" s="598"/>
      <c r="CB35" s="598"/>
      <c r="CC35" s="598"/>
      <c r="CD35" s="598"/>
      <c r="CE35" s="598"/>
      <c r="CF35" s="598"/>
      <c r="CG35" s="598"/>
      <c r="CH35" s="598"/>
      <c r="CI35" s="598"/>
      <c r="CJ35" s="598"/>
      <c r="CK35" s="598"/>
      <c r="CL35" s="598"/>
      <c r="CM35" s="598"/>
      <c r="CN35" s="181"/>
      <c r="CO35" s="597">
        <f t="shared" ref="CO35:CO43" si="3">IF(CQ35="","",CO34+1)</f>
        <v>21</v>
      </c>
      <c r="CP35" s="597"/>
      <c r="CQ35" s="598" t="str">
        <f>IF('各会計、関係団体の財政状況及び健全化判断比率'!BS8="","",'各会計、関係団体の財政状況及び健全化判断比率'!BS8)</f>
        <v>森の三角ぼうし</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81"/>
      <c r="AM36" s="597">
        <f t="shared" si="0"/>
        <v>9</v>
      </c>
      <c r="AN36" s="597"/>
      <c r="AO36" s="598" t="str">
        <f>IF('各会計、関係団体の財政状況及び健全化判断比率'!B34="","",'各会計、関係団体の財政状況及び健全化判断比率'!B34)</f>
        <v>下水道事業会計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愛媛県市町総合事務組合（交通災害事業分）</v>
      </c>
      <c r="BZ36" s="598"/>
      <c r="CA36" s="598"/>
      <c r="CB36" s="598"/>
      <c r="CC36" s="598"/>
      <c r="CD36" s="598"/>
      <c r="CE36" s="598"/>
      <c r="CF36" s="598"/>
      <c r="CG36" s="598"/>
      <c r="CH36" s="598"/>
      <c r="CI36" s="598"/>
      <c r="CJ36" s="598"/>
      <c r="CK36" s="598"/>
      <c r="CL36" s="598"/>
      <c r="CM36" s="598"/>
      <c r="CN36" s="181"/>
      <c r="CO36" s="597">
        <f t="shared" si="3"/>
        <v>22</v>
      </c>
      <c r="CP36" s="597"/>
      <c r="CQ36" s="598" t="str">
        <f>IF('各会計、関係団体の財政状況及び健全化判断比率'!BS9="","",'各会計、関係団体の財政状況及び健全化判断比率'!BS9)</f>
        <v>日吉原木市場</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後期高齢者医療保険特別会計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愛媛県市町総合事務組合（自治会館事業分）</v>
      </c>
      <c r="BZ37" s="598"/>
      <c r="CA37" s="598"/>
      <c r="CB37" s="598"/>
      <c r="CC37" s="598"/>
      <c r="CD37" s="598"/>
      <c r="CE37" s="598"/>
      <c r="CF37" s="598"/>
      <c r="CG37" s="598"/>
      <c r="CH37" s="598"/>
      <c r="CI37" s="598"/>
      <c r="CJ37" s="598"/>
      <c r="CK37" s="598"/>
      <c r="CL37" s="598"/>
      <c r="CM37" s="598"/>
      <c r="CN37" s="181"/>
      <c r="CO37" s="597">
        <f t="shared" si="3"/>
        <v>23</v>
      </c>
      <c r="CP37" s="597"/>
      <c r="CQ37" s="598" t="str">
        <f>IF('各会計、関係団体の財政状況及び健全化判断比率'!BS10="","",'各会計、関係団体の財政状況及び健全化判断比率'!BS10)</f>
        <v>日吉農林公社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愛媛県市町総合事務組合（議員公務災害事業分）</v>
      </c>
      <c r="BZ38" s="598"/>
      <c r="CA38" s="598"/>
      <c r="CB38" s="598"/>
      <c r="CC38" s="598"/>
      <c r="CD38" s="598"/>
      <c r="CE38" s="598"/>
      <c r="CF38" s="598"/>
      <c r="CG38" s="598"/>
      <c r="CH38" s="598"/>
      <c r="CI38" s="598"/>
      <c r="CJ38" s="598"/>
      <c r="CK38" s="598"/>
      <c r="CL38" s="598"/>
      <c r="CM38" s="598"/>
      <c r="CN38" s="181"/>
      <c r="CO38" s="597">
        <f t="shared" si="3"/>
        <v>24</v>
      </c>
      <c r="CP38" s="597"/>
      <c r="CQ38" s="598" t="str">
        <f>IF('各会計、関係団体の財政状況及び健全化判断比率'!BS11="","",'各会計、関係団体の財政状況及び健全化判断比率'!BS11)</f>
        <v>日吉夢産地</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愛媛県市町総合事務組合（共通経費分）</v>
      </c>
      <c r="BZ39" s="598"/>
      <c r="CA39" s="598"/>
      <c r="CB39" s="598"/>
      <c r="CC39" s="598"/>
      <c r="CD39" s="598"/>
      <c r="CE39" s="598"/>
      <c r="CF39" s="598"/>
      <c r="CG39" s="598"/>
      <c r="CH39" s="598"/>
      <c r="CI39" s="598"/>
      <c r="CJ39" s="598"/>
      <c r="CK39" s="598"/>
      <c r="CL39" s="598"/>
      <c r="CM39" s="598"/>
      <c r="CN39" s="181"/>
      <c r="CO39" s="597">
        <f t="shared" si="3"/>
        <v>25</v>
      </c>
      <c r="CP39" s="597"/>
      <c r="CQ39" s="598" t="str">
        <f>IF('各会計、関係団体の財政状況及び健全化判断比率'!BS12="","",'各会計、関係団体の財政状況及び健全化判断比率'!BS12)</f>
        <v>鬼北土地開発公社</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16</v>
      </c>
      <c r="BX40" s="597"/>
      <c r="BY40" s="598" t="str">
        <f>IF('各会計、関係団体の財政状況及び健全化判断比率'!B74="","",'各会計、関係団体の財政状況及び健全化判断比率'!B74)</f>
        <v>宇和島地区広域事務組合（一般会計）</v>
      </c>
      <c r="BZ40" s="598"/>
      <c r="CA40" s="598"/>
      <c r="CB40" s="598"/>
      <c r="CC40" s="598"/>
      <c r="CD40" s="598"/>
      <c r="CE40" s="598"/>
      <c r="CF40" s="598"/>
      <c r="CG40" s="598"/>
      <c r="CH40" s="598"/>
      <c r="CI40" s="598"/>
      <c r="CJ40" s="598"/>
      <c r="CK40" s="598"/>
      <c r="CL40" s="598"/>
      <c r="CM40" s="598"/>
      <c r="CN40" s="181"/>
      <c r="CO40" s="597">
        <f t="shared" si="3"/>
        <v>26</v>
      </c>
      <c r="CP40" s="597"/>
      <c r="CQ40" s="598" t="str">
        <f>IF('各会計、関係団体の財政状況及び健全化判断比率'!BS13="","",'各会計、関係団体の財政状況及び健全化判断比率'!BS13)</f>
        <v>鬼北地域野菜園芸振興基金</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17</v>
      </c>
      <c r="BX41" s="597"/>
      <c r="BY41" s="598" t="str">
        <f>IF('各会計、関係団体の財政状況及び健全化判断比率'!B75="","",'各会計、関係団体の財政状況及び健全化判断比率'!B75)</f>
        <v>宇和島地区広域事務組合（介護保険事業特別会計）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18</v>
      </c>
      <c r="BX42" s="597"/>
      <c r="BY42" s="598" t="str">
        <f>IF('各会計、関係団体の財政状況及び健全化判断比率'!B76="","",'各会計、関係団体の財政状況及び健全化判断比率'!B76)</f>
        <v>愛媛地方税滞納整理機構</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19</v>
      </c>
      <c r="BX43" s="597"/>
      <c r="BY43" s="598" t="str">
        <f>IF('各会計、関係団体の財政状況及び健全化判断比率'!B77="","",'各会計、関係団体の財政状況及び健全化判断比率'!B77)</f>
        <v>愛媛県後期高齢者医療広域連合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rGyvooUuINtPYTLzFVbZddqwF6PhjSs3y3cXZQpdUoygLxosJaZWZUJliONp+27MBD4BLN+8DX8zasP91l0wJw==" saltValue="uQZWMV8gRZY5rwrmrhxFm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51" t="s">
        <v>535</v>
      </c>
      <c r="D34" s="1151"/>
      <c r="E34" s="1152"/>
      <c r="F34" s="32">
        <v>2.06</v>
      </c>
      <c r="G34" s="33">
        <v>3.05</v>
      </c>
      <c r="H34" s="33">
        <v>2.96</v>
      </c>
      <c r="I34" s="33">
        <v>3.4</v>
      </c>
      <c r="J34" s="34">
        <v>3.56</v>
      </c>
      <c r="K34" s="22"/>
      <c r="L34" s="22"/>
      <c r="M34" s="22"/>
      <c r="N34" s="22"/>
      <c r="O34" s="22"/>
      <c r="P34" s="22"/>
    </row>
    <row r="35" spans="1:16" ht="39" customHeight="1">
      <c r="A35" s="22"/>
      <c r="B35" s="35"/>
      <c r="C35" s="1145" t="s">
        <v>536</v>
      </c>
      <c r="D35" s="1146"/>
      <c r="E35" s="1147"/>
      <c r="F35" s="36">
        <v>4.47</v>
      </c>
      <c r="G35" s="37">
        <v>4.8</v>
      </c>
      <c r="H35" s="37">
        <v>4.3899999999999997</v>
      </c>
      <c r="I35" s="37">
        <v>4.0999999999999996</v>
      </c>
      <c r="J35" s="38">
        <v>2.33</v>
      </c>
      <c r="K35" s="22"/>
      <c r="L35" s="22"/>
      <c r="M35" s="22"/>
      <c r="N35" s="22"/>
      <c r="O35" s="22"/>
      <c r="P35" s="22"/>
    </row>
    <row r="36" spans="1:16" ht="39" customHeight="1">
      <c r="A36" s="22"/>
      <c r="B36" s="35"/>
      <c r="C36" s="1145" t="s">
        <v>537</v>
      </c>
      <c r="D36" s="1146"/>
      <c r="E36" s="1147"/>
      <c r="F36" s="36">
        <v>2.38</v>
      </c>
      <c r="G36" s="37">
        <v>3.46</v>
      </c>
      <c r="H36" s="37">
        <v>6.47</v>
      </c>
      <c r="I36" s="37">
        <v>3.81</v>
      </c>
      <c r="J36" s="38">
        <v>1.87</v>
      </c>
      <c r="K36" s="22"/>
      <c r="L36" s="22"/>
      <c r="M36" s="22"/>
      <c r="N36" s="22"/>
      <c r="O36" s="22"/>
      <c r="P36" s="22"/>
    </row>
    <row r="37" spans="1:16" ht="39" customHeight="1">
      <c r="A37" s="22"/>
      <c r="B37" s="35"/>
      <c r="C37" s="1145" t="s">
        <v>538</v>
      </c>
      <c r="D37" s="1146"/>
      <c r="E37" s="1147"/>
      <c r="F37" s="36">
        <v>1.56</v>
      </c>
      <c r="G37" s="37">
        <v>0.83</v>
      </c>
      <c r="H37" s="37">
        <v>0.37</v>
      </c>
      <c r="I37" s="37">
        <v>1.42</v>
      </c>
      <c r="J37" s="38">
        <v>1.27</v>
      </c>
      <c r="K37" s="22"/>
      <c r="L37" s="22"/>
      <c r="M37" s="22"/>
      <c r="N37" s="22"/>
      <c r="O37" s="22"/>
      <c r="P37" s="22"/>
    </row>
    <row r="38" spans="1:16" ht="39" customHeight="1">
      <c r="A38" s="22"/>
      <c r="B38" s="35"/>
      <c r="C38" s="1145" t="s">
        <v>539</v>
      </c>
      <c r="D38" s="1146"/>
      <c r="E38" s="1147"/>
      <c r="F38" s="36" t="s">
        <v>489</v>
      </c>
      <c r="G38" s="37" t="s">
        <v>489</v>
      </c>
      <c r="H38" s="37" t="s">
        <v>489</v>
      </c>
      <c r="I38" s="37" t="s">
        <v>489</v>
      </c>
      <c r="J38" s="38">
        <v>0.49</v>
      </c>
      <c r="K38" s="22"/>
      <c r="L38" s="22"/>
      <c r="M38" s="22"/>
      <c r="N38" s="22"/>
      <c r="O38" s="22"/>
      <c r="P38" s="22"/>
    </row>
    <row r="39" spans="1:16" ht="39" customHeight="1">
      <c r="A39" s="22"/>
      <c r="B39" s="35"/>
      <c r="C39" s="1145" t="s">
        <v>540</v>
      </c>
      <c r="D39" s="1146"/>
      <c r="E39" s="1147"/>
      <c r="F39" s="36">
        <v>7.0000000000000007E-2</v>
      </c>
      <c r="G39" s="37">
        <v>0.06</v>
      </c>
      <c r="H39" s="37">
        <v>0.09</v>
      </c>
      <c r="I39" s="37">
        <v>7.0000000000000007E-2</v>
      </c>
      <c r="J39" s="38">
        <v>0.09</v>
      </c>
      <c r="K39" s="22"/>
      <c r="L39" s="22"/>
      <c r="M39" s="22"/>
      <c r="N39" s="22"/>
      <c r="O39" s="22"/>
      <c r="P39" s="22"/>
    </row>
    <row r="40" spans="1:16" ht="39" customHeight="1">
      <c r="A40" s="22"/>
      <c r="B40" s="35"/>
      <c r="C40" s="1145" t="s">
        <v>541</v>
      </c>
      <c r="D40" s="1146"/>
      <c r="E40" s="1147"/>
      <c r="F40" s="36">
        <v>0.98</v>
      </c>
      <c r="G40" s="37">
        <v>0.15</v>
      </c>
      <c r="H40" s="37">
        <v>0.18</v>
      </c>
      <c r="I40" s="37">
        <v>0.14000000000000001</v>
      </c>
      <c r="J40" s="38">
        <v>0</v>
      </c>
      <c r="K40" s="22"/>
      <c r="L40" s="22"/>
      <c r="M40" s="22"/>
      <c r="N40" s="22"/>
      <c r="O40" s="22"/>
      <c r="P40" s="22"/>
    </row>
    <row r="41" spans="1:16" ht="39" customHeight="1">
      <c r="A41" s="22"/>
      <c r="B41" s="35"/>
      <c r="C41" s="1145" t="s">
        <v>542</v>
      </c>
      <c r="D41" s="1146"/>
      <c r="E41" s="1147"/>
      <c r="F41" s="36">
        <v>0</v>
      </c>
      <c r="G41" s="37">
        <v>0</v>
      </c>
      <c r="H41" s="37">
        <v>0</v>
      </c>
      <c r="I41" s="37">
        <v>0.05</v>
      </c>
      <c r="J41" s="38">
        <v>0</v>
      </c>
      <c r="K41" s="22"/>
      <c r="L41" s="22"/>
      <c r="M41" s="22"/>
      <c r="N41" s="22"/>
      <c r="O41" s="22"/>
      <c r="P41" s="22"/>
    </row>
    <row r="42" spans="1:16" ht="39" customHeight="1">
      <c r="A42" s="22"/>
      <c r="B42" s="39"/>
      <c r="C42" s="1145" t="s">
        <v>543</v>
      </c>
      <c r="D42" s="1146"/>
      <c r="E42" s="1147"/>
      <c r="F42" s="36" t="s">
        <v>489</v>
      </c>
      <c r="G42" s="37" t="s">
        <v>489</v>
      </c>
      <c r="H42" s="37" t="s">
        <v>489</v>
      </c>
      <c r="I42" s="37" t="s">
        <v>489</v>
      </c>
      <c r="J42" s="38" t="s">
        <v>489</v>
      </c>
      <c r="K42" s="22"/>
      <c r="L42" s="22"/>
      <c r="M42" s="22"/>
      <c r="N42" s="22"/>
      <c r="O42" s="22"/>
      <c r="P42" s="22"/>
    </row>
    <row r="43" spans="1:16" ht="39" customHeight="1" thickBot="1">
      <c r="A43" s="22"/>
      <c r="B43" s="40"/>
      <c r="C43" s="1148" t="s">
        <v>544</v>
      </c>
      <c r="D43" s="1149"/>
      <c r="E43" s="1150"/>
      <c r="F43" s="41">
        <v>0</v>
      </c>
      <c r="G43" s="42">
        <v>0</v>
      </c>
      <c r="H43" s="42">
        <v>0</v>
      </c>
      <c r="I43" s="42">
        <v>0.57999999999999996</v>
      </c>
      <c r="J43" s="43">
        <v>0</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5">
      <c r="A45" s="22"/>
      <c r="B45" s="22"/>
      <c r="C45" s="22"/>
      <c r="D45" s="22"/>
      <c r="E45" s="22"/>
      <c r="F45" s="22"/>
      <c r="G45" s="22"/>
      <c r="H45" s="22"/>
      <c r="I45" s="22"/>
      <c r="J45" s="22"/>
      <c r="K45" s="22"/>
      <c r="L45" s="22"/>
      <c r="M45" s="22"/>
      <c r="N45" s="22"/>
      <c r="O45" s="22"/>
      <c r="P45" s="22"/>
    </row>
  </sheetData>
  <sheetProtection algorithmName="SHA-512" hashValue="eKsZ8giwxbrtZBioYAIStfZtkxfCRrw4Z1OpoTW7xzKuTX71N1LgtvcKfSR9QzkQfDVFfBEaikNMkbJyRF0C6g==" saltValue="3HZ9w7WokC6CMoQl7Vn3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53" t="s">
        <v>9</v>
      </c>
      <c r="C45" s="1154"/>
      <c r="D45" s="58"/>
      <c r="E45" s="1159" t="s">
        <v>10</v>
      </c>
      <c r="F45" s="1159"/>
      <c r="G45" s="1159"/>
      <c r="H45" s="1159"/>
      <c r="I45" s="1159"/>
      <c r="J45" s="1160"/>
      <c r="K45" s="59">
        <v>801</v>
      </c>
      <c r="L45" s="60">
        <v>788</v>
      </c>
      <c r="M45" s="60">
        <v>943</v>
      </c>
      <c r="N45" s="60">
        <v>950</v>
      </c>
      <c r="O45" s="61">
        <v>983</v>
      </c>
      <c r="P45" s="48"/>
      <c r="Q45" s="48"/>
      <c r="R45" s="48"/>
      <c r="S45" s="48"/>
      <c r="T45" s="48"/>
      <c r="U45" s="48"/>
    </row>
    <row r="46" spans="1:21" ht="30.75" customHeight="1">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c r="A48" s="48"/>
      <c r="B48" s="1155"/>
      <c r="C48" s="1156"/>
      <c r="D48" s="62"/>
      <c r="E48" s="1161" t="s">
        <v>13</v>
      </c>
      <c r="F48" s="1161"/>
      <c r="G48" s="1161"/>
      <c r="H48" s="1161"/>
      <c r="I48" s="1161"/>
      <c r="J48" s="1162"/>
      <c r="K48" s="63">
        <v>143</v>
      </c>
      <c r="L48" s="64">
        <v>143</v>
      </c>
      <c r="M48" s="64">
        <v>139</v>
      </c>
      <c r="N48" s="64">
        <v>144</v>
      </c>
      <c r="O48" s="65">
        <v>151</v>
      </c>
      <c r="P48" s="48"/>
      <c r="Q48" s="48"/>
      <c r="R48" s="48"/>
      <c r="S48" s="48"/>
      <c r="T48" s="48"/>
      <c r="U48" s="48"/>
    </row>
    <row r="49" spans="1:21" ht="30.75" customHeight="1">
      <c r="A49" s="48"/>
      <c r="B49" s="1155"/>
      <c r="C49" s="1156"/>
      <c r="D49" s="62"/>
      <c r="E49" s="1161" t="s">
        <v>14</v>
      </c>
      <c r="F49" s="1161"/>
      <c r="G49" s="1161"/>
      <c r="H49" s="1161"/>
      <c r="I49" s="1161"/>
      <c r="J49" s="1162"/>
      <c r="K49" s="63">
        <v>7</v>
      </c>
      <c r="L49" s="64">
        <v>8</v>
      </c>
      <c r="M49" s="64">
        <v>8</v>
      </c>
      <c r="N49" s="64">
        <v>11</v>
      </c>
      <c r="O49" s="65">
        <v>10</v>
      </c>
      <c r="P49" s="48"/>
      <c r="Q49" s="48"/>
      <c r="R49" s="48"/>
      <c r="S49" s="48"/>
      <c r="T49" s="48"/>
      <c r="U49" s="48"/>
    </row>
    <row r="50" spans="1:21" ht="30.75" customHeight="1">
      <c r="A50" s="48"/>
      <c r="B50" s="1155"/>
      <c r="C50" s="1156"/>
      <c r="D50" s="62"/>
      <c r="E50" s="1161" t="s">
        <v>15</v>
      </c>
      <c r="F50" s="1161"/>
      <c r="G50" s="1161"/>
      <c r="H50" s="1161"/>
      <c r="I50" s="1161"/>
      <c r="J50" s="1162"/>
      <c r="K50" s="63">
        <v>20</v>
      </c>
      <c r="L50" s="64">
        <v>20</v>
      </c>
      <c r="M50" s="64">
        <v>9</v>
      </c>
      <c r="N50" s="64">
        <v>7</v>
      </c>
      <c r="O50" s="65">
        <v>5</v>
      </c>
      <c r="P50" s="48"/>
      <c r="Q50" s="48"/>
      <c r="R50" s="48"/>
      <c r="S50" s="48"/>
      <c r="T50" s="48"/>
      <c r="U50" s="48"/>
    </row>
    <row r="51" spans="1:21" ht="30.75" customHeight="1">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c r="A52" s="48"/>
      <c r="B52" s="1163" t="s">
        <v>17</v>
      </c>
      <c r="C52" s="1164"/>
      <c r="D52" s="66"/>
      <c r="E52" s="1161" t="s">
        <v>18</v>
      </c>
      <c r="F52" s="1161"/>
      <c r="G52" s="1161"/>
      <c r="H52" s="1161"/>
      <c r="I52" s="1161"/>
      <c r="J52" s="1162"/>
      <c r="K52" s="63">
        <v>743</v>
      </c>
      <c r="L52" s="64">
        <v>727</v>
      </c>
      <c r="M52" s="64">
        <v>825</v>
      </c>
      <c r="N52" s="64">
        <v>816</v>
      </c>
      <c r="O52" s="65">
        <v>827</v>
      </c>
      <c r="P52" s="48"/>
      <c r="Q52" s="48"/>
      <c r="R52" s="48"/>
      <c r="S52" s="48"/>
      <c r="T52" s="48"/>
      <c r="U52" s="48"/>
    </row>
    <row r="53" spans="1:21" ht="30.75" customHeight="1" thickBot="1">
      <c r="A53" s="48"/>
      <c r="B53" s="1165" t="s">
        <v>19</v>
      </c>
      <c r="C53" s="1166"/>
      <c r="D53" s="67"/>
      <c r="E53" s="1167" t="s">
        <v>20</v>
      </c>
      <c r="F53" s="1167"/>
      <c r="G53" s="1167"/>
      <c r="H53" s="1167"/>
      <c r="I53" s="1167"/>
      <c r="J53" s="1168"/>
      <c r="K53" s="68">
        <v>228</v>
      </c>
      <c r="L53" s="69">
        <v>232</v>
      </c>
      <c r="M53" s="69">
        <v>274</v>
      </c>
      <c r="N53" s="69">
        <v>296</v>
      </c>
      <c r="O53" s="70">
        <v>322</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c r="B58" s="1169" t="s">
        <v>24</v>
      </c>
      <c r="C58" s="1170"/>
      <c r="D58" s="1175" t="s">
        <v>25</v>
      </c>
      <c r="E58" s="1176"/>
      <c r="F58" s="1176"/>
      <c r="G58" s="1176"/>
      <c r="H58" s="1176"/>
      <c r="I58" s="1176"/>
      <c r="J58" s="1177"/>
      <c r="K58" s="83" t="s">
        <v>575</v>
      </c>
      <c r="L58" s="84" t="s">
        <v>575</v>
      </c>
      <c r="M58" s="84" t="s">
        <v>575</v>
      </c>
      <c r="N58" s="84" t="s">
        <v>575</v>
      </c>
      <c r="O58" s="85" t="s">
        <v>575</v>
      </c>
    </row>
    <row r="59" spans="1:21" ht="31.5" customHeight="1">
      <c r="B59" s="1171"/>
      <c r="C59" s="1172"/>
      <c r="D59" s="1178" t="s">
        <v>26</v>
      </c>
      <c r="E59" s="1179"/>
      <c r="F59" s="1179"/>
      <c r="G59" s="1179"/>
      <c r="H59" s="1179"/>
      <c r="I59" s="1179"/>
      <c r="J59" s="1180"/>
      <c r="K59" s="86" t="s">
        <v>575</v>
      </c>
      <c r="L59" s="87" t="s">
        <v>575</v>
      </c>
      <c r="M59" s="87" t="s">
        <v>575</v>
      </c>
      <c r="N59" s="87" t="s">
        <v>575</v>
      </c>
      <c r="O59" s="88" t="s">
        <v>575</v>
      </c>
    </row>
    <row r="60" spans="1:21" ht="31.5" customHeight="1" thickBot="1">
      <c r="B60" s="1173"/>
      <c r="C60" s="1174"/>
      <c r="D60" s="1181" t="s">
        <v>27</v>
      </c>
      <c r="E60" s="1182"/>
      <c r="F60" s="1182"/>
      <c r="G60" s="1182"/>
      <c r="H60" s="1182"/>
      <c r="I60" s="1182"/>
      <c r="J60" s="1183"/>
      <c r="K60" s="89" t="s">
        <v>575</v>
      </c>
      <c r="L60" s="90" t="s">
        <v>575</v>
      </c>
      <c r="M60" s="90" t="s">
        <v>575</v>
      </c>
      <c r="N60" s="90" t="s">
        <v>575</v>
      </c>
      <c r="O60" s="91" t="s">
        <v>575</v>
      </c>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OGai1r8+CrvgpdQoUd2f+gyb+dHfGnbwfavSBd/4kNmakMtKMtyJE6afrFZQ7jbAQ66pZbJP0D1BzLxYrvA+A==" saltValue="uDWlhvO15xCWn1amJIboo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527</v>
      </c>
      <c r="J40" s="103" t="s">
        <v>528</v>
      </c>
      <c r="K40" s="103" t="s">
        <v>529</v>
      </c>
      <c r="L40" s="103" t="s">
        <v>530</v>
      </c>
      <c r="M40" s="104" t="s">
        <v>531</v>
      </c>
    </row>
    <row r="41" spans="2:13" ht="27.75" customHeight="1">
      <c r="B41" s="1184" t="s">
        <v>30</v>
      </c>
      <c r="C41" s="1185"/>
      <c r="D41" s="105"/>
      <c r="E41" s="1190" t="s">
        <v>31</v>
      </c>
      <c r="F41" s="1190"/>
      <c r="G41" s="1190"/>
      <c r="H41" s="1191"/>
      <c r="I41" s="355">
        <v>7988</v>
      </c>
      <c r="J41" s="356">
        <v>8233</v>
      </c>
      <c r="K41" s="356">
        <v>8277</v>
      </c>
      <c r="L41" s="356">
        <v>10393</v>
      </c>
      <c r="M41" s="357">
        <v>12082</v>
      </c>
    </row>
    <row r="42" spans="2:13" ht="27.75" customHeight="1">
      <c r="B42" s="1186"/>
      <c r="C42" s="1187"/>
      <c r="D42" s="106"/>
      <c r="E42" s="1192" t="s">
        <v>32</v>
      </c>
      <c r="F42" s="1192"/>
      <c r="G42" s="1192"/>
      <c r="H42" s="1193"/>
      <c r="I42" s="358">
        <v>54</v>
      </c>
      <c r="J42" s="359">
        <v>34</v>
      </c>
      <c r="K42" s="359">
        <v>43</v>
      </c>
      <c r="L42" s="359">
        <v>36</v>
      </c>
      <c r="M42" s="360">
        <v>30</v>
      </c>
    </row>
    <row r="43" spans="2:13" ht="27.75" customHeight="1">
      <c r="B43" s="1186"/>
      <c r="C43" s="1187"/>
      <c r="D43" s="106"/>
      <c r="E43" s="1192" t="s">
        <v>33</v>
      </c>
      <c r="F43" s="1192"/>
      <c r="G43" s="1192"/>
      <c r="H43" s="1193"/>
      <c r="I43" s="358">
        <v>1182</v>
      </c>
      <c r="J43" s="359">
        <v>1162</v>
      </c>
      <c r="K43" s="359">
        <v>1132</v>
      </c>
      <c r="L43" s="359">
        <v>1174</v>
      </c>
      <c r="M43" s="360">
        <v>1372</v>
      </c>
    </row>
    <row r="44" spans="2:13" ht="27.75" customHeight="1">
      <c r="B44" s="1186"/>
      <c r="C44" s="1187"/>
      <c r="D44" s="106"/>
      <c r="E44" s="1192" t="s">
        <v>34</v>
      </c>
      <c r="F44" s="1192"/>
      <c r="G44" s="1192"/>
      <c r="H44" s="1193"/>
      <c r="I44" s="358">
        <v>100</v>
      </c>
      <c r="J44" s="359">
        <v>81</v>
      </c>
      <c r="K44" s="359">
        <v>74</v>
      </c>
      <c r="L44" s="359">
        <v>65</v>
      </c>
      <c r="M44" s="360">
        <v>56</v>
      </c>
    </row>
    <row r="45" spans="2:13" ht="27.75" customHeight="1">
      <c r="B45" s="1186"/>
      <c r="C45" s="1187"/>
      <c r="D45" s="106"/>
      <c r="E45" s="1192" t="s">
        <v>35</v>
      </c>
      <c r="F45" s="1192"/>
      <c r="G45" s="1192"/>
      <c r="H45" s="1193"/>
      <c r="I45" s="358">
        <v>1228</v>
      </c>
      <c r="J45" s="359">
        <v>1154</v>
      </c>
      <c r="K45" s="359">
        <v>1062</v>
      </c>
      <c r="L45" s="359">
        <v>958</v>
      </c>
      <c r="M45" s="360">
        <v>864</v>
      </c>
    </row>
    <row r="46" spans="2:13" ht="27.75" customHeight="1">
      <c r="B46" s="1186"/>
      <c r="C46" s="1187"/>
      <c r="D46" s="107"/>
      <c r="E46" s="1192" t="s">
        <v>36</v>
      </c>
      <c r="F46" s="1192"/>
      <c r="G46" s="1192"/>
      <c r="H46" s="1193"/>
      <c r="I46" s="358" t="s">
        <v>489</v>
      </c>
      <c r="J46" s="359" t="s">
        <v>489</v>
      </c>
      <c r="K46" s="359" t="s">
        <v>489</v>
      </c>
      <c r="L46" s="359" t="s">
        <v>489</v>
      </c>
      <c r="M46" s="360" t="s">
        <v>489</v>
      </c>
    </row>
    <row r="47" spans="2:13" ht="27.75" customHeight="1">
      <c r="B47" s="1186"/>
      <c r="C47" s="1187"/>
      <c r="D47" s="108"/>
      <c r="E47" s="1194" t="s">
        <v>37</v>
      </c>
      <c r="F47" s="1195"/>
      <c r="G47" s="1195"/>
      <c r="H47" s="1196"/>
      <c r="I47" s="358" t="s">
        <v>489</v>
      </c>
      <c r="J47" s="359" t="s">
        <v>489</v>
      </c>
      <c r="K47" s="359" t="s">
        <v>489</v>
      </c>
      <c r="L47" s="359" t="s">
        <v>489</v>
      </c>
      <c r="M47" s="360" t="s">
        <v>489</v>
      </c>
    </row>
    <row r="48" spans="2:13" ht="27.75" customHeight="1">
      <c r="B48" s="1186"/>
      <c r="C48" s="1187"/>
      <c r="D48" s="106"/>
      <c r="E48" s="1192" t="s">
        <v>38</v>
      </c>
      <c r="F48" s="1192"/>
      <c r="G48" s="1192"/>
      <c r="H48" s="1193"/>
      <c r="I48" s="358" t="s">
        <v>489</v>
      </c>
      <c r="J48" s="359" t="s">
        <v>489</v>
      </c>
      <c r="K48" s="359" t="s">
        <v>489</v>
      </c>
      <c r="L48" s="359" t="s">
        <v>489</v>
      </c>
      <c r="M48" s="360" t="s">
        <v>489</v>
      </c>
    </row>
    <row r="49" spans="2:13" ht="27.75" customHeight="1">
      <c r="B49" s="1188"/>
      <c r="C49" s="1189"/>
      <c r="D49" s="106"/>
      <c r="E49" s="1192" t="s">
        <v>39</v>
      </c>
      <c r="F49" s="1192"/>
      <c r="G49" s="1192"/>
      <c r="H49" s="1193"/>
      <c r="I49" s="358" t="s">
        <v>489</v>
      </c>
      <c r="J49" s="359" t="s">
        <v>489</v>
      </c>
      <c r="K49" s="359" t="s">
        <v>489</v>
      </c>
      <c r="L49" s="359" t="s">
        <v>489</v>
      </c>
      <c r="M49" s="360" t="s">
        <v>489</v>
      </c>
    </row>
    <row r="50" spans="2:13" ht="27.75" customHeight="1">
      <c r="B50" s="1197" t="s">
        <v>40</v>
      </c>
      <c r="C50" s="1198"/>
      <c r="D50" s="109"/>
      <c r="E50" s="1192" t="s">
        <v>41</v>
      </c>
      <c r="F50" s="1192"/>
      <c r="G50" s="1192"/>
      <c r="H50" s="1193"/>
      <c r="I50" s="358">
        <v>3884</v>
      </c>
      <c r="J50" s="359">
        <v>4040</v>
      </c>
      <c r="K50" s="359">
        <v>4576</v>
      </c>
      <c r="L50" s="359">
        <v>4834</v>
      </c>
      <c r="M50" s="360">
        <v>4681</v>
      </c>
    </row>
    <row r="51" spans="2:13" ht="27.75" customHeight="1">
      <c r="B51" s="1186"/>
      <c r="C51" s="1187"/>
      <c r="D51" s="106"/>
      <c r="E51" s="1192" t="s">
        <v>42</v>
      </c>
      <c r="F51" s="1192"/>
      <c r="G51" s="1192"/>
      <c r="H51" s="1193"/>
      <c r="I51" s="358">
        <v>134</v>
      </c>
      <c r="J51" s="359">
        <v>133</v>
      </c>
      <c r="K51" s="359">
        <v>117</v>
      </c>
      <c r="L51" s="359">
        <v>97</v>
      </c>
      <c r="M51" s="360">
        <v>80</v>
      </c>
    </row>
    <row r="52" spans="2:13" ht="27.75" customHeight="1">
      <c r="B52" s="1188"/>
      <c r="C52" s="1189"/>
      <c r="D52" s="106"/>
      <c r="E52" s="1192" t="s">
        <v>43</v>
      </c>
      <c r="F52" s="1192"/>
      <c r="G52" s="1192"/>
      <c r="H52" s="1193"/>
      <c r="I52" s="358">
        <v>6895</v>
      </c>
      <c r="J52" s="359">
        <v>6953</v>
      </c>
      <c r="K52" s="359">
        <v>6884</v>
      </c>
      <c r="L52" s="359">
        <v>7739</v>
      </c>
      <c r="M52" s="360">
        <v>9836</v>
      </c>
    </row>
    <row r="53" spans="2:13" ht="27.75" customHeight="1" thickBot="1">
      <c r="B53" s="1199" t="s">
        <v>19</v>
      </c>
      <c r="C53" s="1200"/>
      <c r="D53" s="110"/>
      <c r="E53" s="1201" t="s">
        <v>44</v>
      </c>
      <c r="F53" s="1201"/>
      <c r="G53" s="1201"/>
      <c r="H53" s="1202"/>
      <c r="I53" s="361">
        <v>-361</v>
      </c>
      <c r="J53" s="362">
        <v>-461</v>
      </c>
      <c r="K53" s="362">
        <v>-989</v>
      </c>
      <c r="L53" s="362">
        <v>-44</v>
      </c>
      <c r="M53" s="363">
        <v>-192</v>
      </c>
    </row>
    <row r="54" spans="2:13" ht="27.75" customHeight="1">
      <c r="B54" s="111"/>
      <c r="C54" s="112"/>
      <c r="D54" s="112"/>
      <c r="E54" s="113"/>
      <c r="F54" s="113"/>
      <c r="G54" s="113"/>
      <c r="H54" s="113"/>
      <c r="I54" s="114"/>
      <c r="J54" s="114"/>
      <c r="K54" s="114"/>
      <c r="L54" s="114"/>
      <c r="M54" s="114"/>
    </row>
    <row r="55" spans="2:13" ht="13"/>
  </sheetData>
  <sheetProtection algorithmName="SHA-512" hashValue="PiSbGexmOISMrMoRMIpM0USBqv+bZeVtZIduU08VccTpukttvCM6a5epTcS09kNBOdWkU8aiXZljG8mKdqfw3g==" saltValue="hiAi6K2HMcz7vm6JdihV2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529</v>
      </c>
      <c r="G54" s="119" t="s">
        <v>530</v>
      </c>
      <c r="H54" s="120" t="s">
        <v>531</v>
      </c>
    </row>
    <row r="55" spans="2:8" ht="52.5" customHeight="1">
      <c r="B55" s="121"/>
      <c r="C55" s="1211" t="s">
        <v>46</v>
      </c>
      <c r="D55" s="1211"/>
      <c r="E55" s="1212"/>
      <c r="F55" s="122">
        <v>1932</v>
      </c>
      <c r="G55" s="122">
        <v>1933</v>
      </c>
      <c r="H55" s="123">
        <v>1906</v>
      </c>
    </row>
    <row r="56" spans="2:8" ht="52.5" customHeight="1">
      <c r="B56" s="124"/>
      <c r="C56" s="1213" t="s">
        <v>47</v>
      </c>
      <c r="D56" s="1213"/>
      <c r="E56" s="1214"/>
      <c r="F56" s="125">
        <v>169</v>
      </c>
      <c r="G56" s="125">
        <v>459</v>
      </c>
      <c r="H56" s="126">
        <v>573</v>
      </c>
    </row>
    <row r="57" spans="2:8" ht="53.25" customHeight="1">
      <c r="B57" s="124"/>
      <c r="C57" s="1215" t="s">
        <v>48</v>
      </c>
      <c r="D57" s="1215"/>
      <c r="E57" s="1216"/>
      <c r="F57" s="127">
        <v>3065</v>
      </c>
      <c r="G57" s="127">
        <v>3031</v>
      </c>
      <c r="H57" s="128">
        <v>2734</v>
      </c>
    </row>
    <row r="58" spans="2:8" ht="45.75" customHeight="1">
      <c r="B58" s="129"/>
      <c r="C58" s="1203" t="s">
        <v>568</v>
      </c>
      <c r="D58" s="1204"/>
      <c r="E58" s="1205"/>
      <c r="F58" s="130">
        <v>624</v>
      </c>
      <c r="G58" s="130">
        <v>674</v>
      </c>
      <c r="H58" s="131">
        <v>703</v>
      </c>
    </row>
    <row r="59" spans="2:8" ht="45.75" customHeight="1">
      <c r="B59" s="129"/>
      <c r="C59" s="1203" t="s">
        <v>569</v>
      </c>
      <c r="D59" s="1204"/>
      <c r="E59" s="1205"/>
      <c r="F59" s="130">
        <v>988</v>
      </c>
      <c r="G59" s="130">
        <v>887</v>
      </c>
      <c r="H59" s="131">
        <v>663</v>
      </c>
    </row>
    <row r="60" spans="2:8" ht="45.75" customHeight="1">
      <c r="B60" s="129"/>
      <c r="C60" s="1203" t="s">
        <v>570</v>
      </c>
      <c r="D60" s="1204"/>
      <c r="E60" s="1205"/>
      <c r="F60" s="130">
        <v>540</v>
      </c>
      <c r="G60" s="130">
        <v>522</v>
      </c>
      <c r="H60" s="131">
        <v>497</v>
      </c>
    </row>
    <row r="61" spans="2:8" ht="45.75" customHeight="1">
      <c r="B61" s="129"/>
      <c r="C61" s="1203" t="s">
        <v>577</v>
      </c>
      <c r="D61" s="1204"/>
      <c r="E61" s="1205"/>
      <c r="F61" s="130">
        <v>324</v>
      </c>
      <c r="G61" s="130">
        <v>324</v>
      </c>
      <c r="H61" s="131">
        <v>354</v>
      </c>
    </row>
    <row r="62" spans="2:8" ht="45.75" customHeight="1" thickBot="1">
      <c r="B62" s="132"/>
      <c r="C62" s="1206" t="s">
        <v>576</v>
      </c>
      <c r="D62" s="1207"/>
      <c r="E62" s="1208"/>
      <c r="F62" s="133">
        <v>300</v>
      </c>
      <c r="G62" s="133">
        <v>300</v>
      </c>
      <c r="H62" s="134">
        <v>294</v>
      </c>
    </row>
    <row r="63" spans="2:8" ht="52.5" customHeight="1" thickBot="1">
      <c r="B63" s="135"/>
      <c r="C63" s="1209" t="s">
        <v>49</v>
      </c>
      <c r="D63" s="1209"/>
      <c r="E63" s="1210"/>
      <c r="F63" s="136">
        <v>5165</v>
      </c>
      <c r="G63" s="136">
        <v>5423</v>
      </c>
      <c r="H63" s="137">
        <v>5213</v>
      </c>
    </row>
    <row r="64" spans="2:8" ht="13"/>
  </sheetData>
  <sheetProtection algorithmName="SHA-512" hashValue="NZtH0CjkrE9z21IdycJLo2mKWBLoyYSiqPHG0OsxBGKI0YNzmn5pfBQWeHgaJBBO6FyMJ/wCAgQWFTETLgxs9Q==" saltValue="09oFU35qx8H1pcSLP2Pd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cols>
    <col min="1" max="1" width="45.90625" style="144" customWidth="1"/>
    <col min="2" max="8" width="13.36328125" style="144" customWidth="1"/>
    <col min="9" max="16384" width="11.08984375" style="144"/>
  </cols>
  <sheetData>
    <row r="1" spans="1:8">
      <c r="A1" s="138"/>
      <c r="B1" s="139"/>
      <c r="C1" s="140"/>
      <c r="D1" s="141"/>
      <c r="E1" s="142"/>
      <c r="F1" s="142"/>
      <c r="G1" s="142"/>
      <c r="H1" s="143"/>
    </row>
    <row r="2" spans="1:8">
      <c r="A2" s="145"/>
      <c r="B2" s="146"/>
      <c r="C2" s="147"/>
      <c r="D2" s="148" t="s">
        <v>50</v>
      </c>
      <c r="E2" s="149"/>
      <c r="F2" s="150" t="s">
        <v>526</v>
      </c>
      <c r="G2" s="151"/>
      <c r="H2" s="152"/>
    </row>
    <row r="3" spans="1:8">
      <c r="A3" s="148" t="s">
        <v>519</v>
      </c>
      <c r="B3" s="153"/>
      <c r="C3" s="154"/>
      <c r="D3" s="155">
        <v>106235</v>
      </c>
      <c r="E3" s="156"/>
      <c r="F3" s="157">
        <v>103390</v>
      </c>
      <c r="G3" s="158"/>
      <c r="H3" s="159"/>
    </row>
    <row r="4" spans="1:8">
      <c r="A4" s="160"/>
      <c r="B4" s="161"/>
      <c r="C4" s="162"/>
      <c r="D4" s="163">
        <v>57867</v>
      </c>
      <c r="E4" s="164"/>
      <c r="F4" s="165">
        <v>51269</v>
      </c>
      <c r="G4" s="166"/>
      <c r="H4" s="167"/>
    </row>
    <row r="5" spans="1:8">
      <c r="A5" s="148" t="s">
        <v>521</v>
      </c>
      <c r="B5" s="153"/>
      <c r="C5" s="154"/>
      <c r="D5" s="155">
        <v>118870</v>
      </c>
      <c r="E5" s="156"/>
      <c r="F5" s="157">
        <v>125391</v>
      </c>
      <c r="G5" s="158"/>
      <c r="H5" s="159"/>
    </row>
    <row r="6" spans="1:8">
      <c r="A6" s="160"/>
      <c r="B6" s="161"/>
      <c r="C6" s="162"/>
      <c r="D6" s="163">
        <v>91615</v>
      </c>
      <c r="E6" s="164"/>
      <c r="F6" s="165">
        <v>68516</v>
      </c>
      <c r="G6" s="166"/>
      <c r="H6" s="167"/>
    </row>
    <row r="7" spans="1:8">
      <c r="A7" s="148" t="s">
        <v>522</v>
      </c>
      <c r="B7" s="153"/>
      <c r="C7" s="154"/>
      <c r="D7" s="155">
        <v>146758</v>
      </c>
      <c r="E7" s="156"/>
      <c r="F7" s="157">
        <v>138402</v>
      </c>
      <c r="G7" s="158"/>
      <c r="H7" s="159"/>
    </row>
    <row r="8" spans="1:8">
      <c r="A8" s="160"/>
      <c r="B8" s="161"/>
      <c r="C8" s="162"/>
      <c r="D8" s="163">
        <v>96916</v>
      </c>
      <c r="E8" s="164"/>
      <c r="F8" s="165">
        <v>70652</v>
      </c>
      <c r="G8" s="166"/>
      <c r="H8" s="167"/>
    </row>
    <row r="9" spans="1:8">
      <c r="A9" s="148" t="s">
        <v>523</v>
      </c>
      <c r="B9" s="153"/>
      <c r="C9" s="154"/>
      <c r="D9" s="155">
        <v>383661</v>
      </c>
      <c r="E9" s="156"/>
      <c r="F9" s="157">
        <v>146367</v>
      </c>
      <c r="G9" s="158"/>
      <c r="H9" s="159"/>
    </row>
    <row r="10" spans="1:8">
      <c r="A10" s="160"/>
      <c r="B10" s="161"/>
      <c r="C10" s="162"/>
      <c r="D10" s="163">
        <v>331604</v>
      </c>
      <c r="E10" s="164"/>
      <c r="F10" s="165">
        <v>79441</v>
      </c>
      <c r="G10" s="166"/>
      <c r="H10" s="167"/>
    </row>
    <row r="11" spans="1:8">
      <c r="A11" s="148" t="s">
        <v>524</v>
      </c>
      <c r="B11" s="153"/>
      <c r="C11" s="154"/>
      <c r="D11" s="155">
        <v>403091</v>
      </c>
      <c r="E11" s="156"/>
      <c r="F11" s="157">
        <v>165181</v>
      </c>
      <c r="G11" s="158"/>
      <c r="H11" s="159"/>
    </row>
    <row r="12" spans="1:8">
      <c r="A12" s="160"/>
      <c r="B12" s="161"/>
      <c r="C12" s="168"/>
      <c r="D12" s="163">
        <v>350151</v>
      </c>
      <c r="E12" s="164"/>
      <c r="F12" s="165">
        <v>82246</v>
      </c>
      <c r="G12" s="166"/>
      <c r="H12" s="167"/>
    </row>
    <row r="13" spans="1:8">
      <c r="A13" s="148"/>
      <c r="B13" s="153"/>
      <c r="C13" s="169"/>
      <c r="D13" s="170">
        <v>231723</v>
      </c>
      <c r="E13" s="171"/>
      <c r="F13" s="172">
        <v>135746</v>
      </c>
      <c r="G13" s="173"/>
      <c r="H13" s="159"/>
    </row>
    <row r="14" spans="1:8">
      <c r="A14" s="160"/>
      <c r="B14" s="161"/>
      <c r="C14" s="162"/>
      <c r="D14" s="163">
        <v>185631</v>
      </c>
      <c r="E14" s="164"/>
      <c r="F14" s="165">
        <v>70425</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2.39</v>
      </c>
      <c r="C19" s="174">
        <f>ROUND(VALUE(SUBSTITUTE(実質収支比率等に係る経年分析!G$48,"▲","-")),2)</f>
        <v>3.47</v>
      </c>
      <c r="D19" s="174">
        <f>ROUND(VALUE(SUBSTITUTE(実質収支比率等に係る経年分析!H$48,"▲","-")),2)</f>
        <v>6.48</v>
      </c>
      <c r="E19" s="174">
        <f>ROUND(VALUE(SUBSTITUTE(実質収支比率等に係る経年分析!I$48,"▲","-")),2)</f>
        <v>3.82</v>
      </c>
      <c r="F19" s="174">
        <f>ROUND(VALUE(SUBSTITUTE(実質収支比率等に係る経年分析!J$48,"▲","-")),2)</f>
        <v>1.87</v>
      </c>
    </row>
    <row r="20" spans="1:11">
      <c r="A20" s="174" t="s">
        <v>53</v>
      </c>
      <c r="B20" s="174">
        <f>ROUND(VALUE(SUBSTITUTE(実質収支比率等に係る経年分析!F$47,"▲","-")),2)</f>
        <v>44.42</v>
      </c>
      <c r="C20" s="174">
        <f>ROUND(VALUE(SUBSTITUTE(実質収支比率等に係る経年分析!G$47,"▲","-")),2)</f>
        <v>41.16</v>
      </c>
      <c r="D20" s="174">
        <f>ROUND(VALUE(SUBSTITUTE(実質収支比率等に係る経年分析!H$47,"▲","-")),2)</f>
        <v>37.68</v>
      </c>
      <c r="E20" s="174">
        <f>ROUND(VALUE(SUBSTITUTE(実質収支比率等に係る経年分析!I$47,"▲","-")),2)</f>
        <v>39.090000000000003</v>
      </c>
      <c r="F20" s="174">
        <f>ROUND(VALUE(SUBSTITUTE(実質収支比率等に係る経年分析!J$47,"▲","-")),2)</f>
        <v>38.65</v>
      </c>
    </row>
    <row r="21" spans="1:11">
      <c r="A21" s="174" t="s">
        <v>54</v>
      </c>
      <c r="B21" s="174">
        <f>IF(ISNUMBER(VALUE(SUBSTITUTE(実質収支比率等に係る経年分析!F$49,"▲","-"))),ROUND(VALUE(SUBSTITUTE(実質収支比率等に係る経年分析!F$49,"▲","-")),2),NA())</f>
        <v>-0.57999999999999996</v>
      </c>
      <c r="C21" s="174">
        <f>IF(ISNUMBER(VALUE(SUBSTITUTE(実質収支比率等に係る経年分析!G$49,"▲","-"))),ROUND(VALUE(SUBSTITUTE(実質収支比率等に係る経年分析!G$49,"▲","-")),2),NA())</f>
        <v>0.39</v>
      </c>
      <c r="D21" s="174">
        <f>IF(ISNUMBER(VALUE(SUBSTITUTE(実質収支比率等に係る経年分析!H$49,"▲","-"))),ROUND(VALUE(SUBSTITUTE(実質収支比率等に係る経年分析!H$49,"▲","-")),2),NA())</f>
        <v>3.15</v>
      </c>
      <c r="E21" s="174">
        <f>IF(ISNUMBER(VALUE(SUBSTITUTE(実質収支比率等に係る経年分析!I$49,"▲","-"))),ROUND(VALUE(SUBSTITUTE(実質収支比率等に係る経年分析!I$49,"▲","-")),2),NA())</f>
        <v>-2.87</v>
      </c>
      <c r="F21" s="174">
        <f>IF(ISNUMBER(VALUE(SUBSTITUTE(実質収支比率等に係る経年分析!J$49,"▲","-"))),ROUND(VALUE(SUBSTITUTE(実質収支比率等に係る経年分析!J$49,"▲","-")),2),NA())</f>
        <v>-2.4900000000000002</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0.57999999999999996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国民健康保険診療所特別会計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0.98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0.14000000000000001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c r="A31" s="175" t="str">
        <f>IF(連結実質赤字比率に係る赤字・黒字の構成分析!C$39="",NA(),連結実質赤字比率に係る赤字・黒字の構成分析!C$39)</f>
        <v>後期高齢者医療保険特別会計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7.0000000000000007E-2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7.0000000000000007E-2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0.09</v>
      </c>
    </row>
    <row r="32" spans="1:11">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0.49</v>
      </c>
    </row>
    <row r="33" spans="1:16">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1.56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1.27</v>
      </c>
    </row>
    <row r="34" spans="1:16">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2.38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3.46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6.47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3.81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1.87</v>
      </c>
    </row>
    <row r="35" spans="1:16">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4.47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4.3899999999999997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4.0999999999999996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2.33</v>
      </c>
    </row>
    <row r="36" spans="1:16">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2.06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3.05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2.96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3.56</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743</v>
      </c>
      <c r="E42" s="176"/>
      <c r="F42" s="176"/>
      <c r="G42" s="176">
        <f>'実質公債費比率（分子）の構造'!L$52</f>
        <v>727</v>
      </c>
      <c r="H42" s="176"/>
      <c r="I42" s="176"/>
      <c r="J42" s="176">
        <f>'実質公債費比率（分子）の構造'!M$52</f>
        <v>825</v>
      </c>
      <c r="K42" s="176"/>
      <c r="L42" s="176"/>
      <c r="M42" s="176">
        <f>'実質公債費比率（分子）の構造'!N$52</f>
        <v>816</v>
      </c>
      <c r="N42" s="176"/>
      <c r="O42" s="176"/>
      <c r="P42" s="176">
        <f>'実質公債費比率（分子）の構造'!O$52</f>
        <v>827</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f>'実質公債費比率（分子）の構造'!K$50</f>
        <v>20</v>
      </c>
      <c r="C44" s="176"/>
      <c r="D44" s="176"/>
      <c r="E44" s="176">
        <f>'実質公債費比率（分子）の構造'!L$50</f>
        <v>20</v>
      </c>
      <c r="F44" s="176"/>
      <c r="G44" s="176"/>
      <c r="H44" s="176">
        <f>'実質公債費比率（分子）の構造'!M$50</f>
        <v>9</v>
      </c>
      <c r="I44" s="176"/>
      <c r="J44" s="176"/>
      <c r="K44" s="176">
        <f>'実質公債費比率（分子）の構造'!N$50</f>
        <v>7</v>
      </c>
      <c r="L44" s="176"/>
      <c r="M44" s="176"/>
      <c r="N44" s="176">
        <f>'実質公債費比率（分子）の構造'!O$50</f>
        <v>5</v>
      </c>
      <c r="O44" s="176"/>
      <c r="P44" s="176"/>
    </row>
    <row r="45" spans="1:16">
      <c r="A45" s="176" t="s">
        <v>63</v>
      </c>
      <c r="B45" s="176">
        <f>'実質公債費比率（分子）の構造'!K$49</f>
        <v>7</v>
      </c>
      <c r="C45" s="176"/>
      <c r="D45" s="176"/>
      <c r="E45" s="176">
        <f>'実質公債費比率（分子）の構造'!L$49</f>
        <v>8</v>
      </c>
      <c r="F45" s="176"/>
      <c r="G45" s="176"/>
      <c r="H45" s="176">
        <f>'実質公債費比率（分子）の構造'!M$49</f>
        <v>8</v>
      </c>
      <c r="I45" s="176"/>
      <c r="J45" s="176"/>
      <c r="K45" s="176">
        <f>'実質公債費比率（分子）の構造'!N$49</f>
        <v>11</v>
      </c>
      <c r="L45" s="176"/>
      <c r="M45" s="176"/>
      <c r="N45" s="176">
        <f>'実質公債費比率（分子）の構造'!O$49</f>
        <v>10</v>
      </c>
      <c r="O45" s="176"/>
      <c r="P45" s="176"/>
    </row>
    <row r="46" spans="1:16">
      <c r="A46" s="176" t="s">
        <v>64</v>
      </c>
      <c r="B46" s="176">
        <f>'実質公債費比率（分子）の構造'!K$48</f>
        <v>143</v>
      </c>
      <c r="C46" s="176"/>
      <c r="D46" s="176"/>
      <c r="E46" s="176">
        <f>'実質公債費比率（分子）の構造'!L$48</f>
        <v>143</v>
      </c>
      <c r="F46" s="176"/>
      <c r="G46" s="176"/>
      <c r="H46" s="176">
        <f>'実質公債費比率（分子）の構造'!M$48</f>
        <v>139</v>
      </c>
      <c r="I46" s="176"/>
      <c r="J46" s="176"/>
      <c r="K46" s="176">
        <f>'実質公債費比率（分子）の構造'!N$48</f>
        <v>144</v>
      </c>
      <c r="L46" s="176"/>
      <c r="M46" s="176"/>
      <c r="N46" s="176">
        <f>'実質公債費比率（分子）の構造'!O$48</f>
        <v>151</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801</v>
      </c>
      <c r="C49" s="176"/>
      <c r="D49" s="176"/>
      <c r="E49" s="176">
        <f>'実質公債費比率（分子）の構造'!L$45</f>
        <v>788</v>
      </c>
      <c r="F49" s="176"/>
      <c r="G49" s="176"/>
      <c r="H49" s="176">
        <f>'実質公債費比率（分子）の構造'!M$45</f>
        <v>943</v>
      </c>
      <c r="I49" s="176"/>
      <c r="J49" s="176"/>
      <c r="K49" s="176">
        <f>'実質公債費比率（分子）の構造'!N$45</f>
        <v>950</v>
      </c>
      <c r="L49" s="176"/>
      <c r="M49" s="176"/>
      <c r="N49" s="176">
        <f>'実質公債費比率（分子）の構造'!O$45</f>
        <v>983</v>
      </c>
      <c r="O49" s="176"/>
      <c r="P49" s="176"/>
    </row>
    <row r="50" spans="1:16">
      <c r="A50" s="176" t="s">
        <v>67</v>
      </c>
      <c r="B50" s="176" t="e">
        <f>NA()</f>
        <v>#N/A</v>
      </c>
      <c r="C50" s="176">
        <f>IF(ISNUMBER('実質公債費比率（分子）の構造'!K$53),'実質公債費比率（分子）の構造'!K$53,NA())</f>
        <v>228</v>
      </c>
      <c r="D50" s="176" t="e">
        <f>NA()</f>
        <v>#N/A</v>
      </c>
      <c r="E50" s="176" t="e">
        <f>NA()</f>
        <v>#N/A</v>
      </c>
      <c r="F50" s="176">
        <f>IF(ISNUMBER('実質公債費比率（分子）の構造'!L$53),'実質公債費比率（分子）の構造'!L$53,NA())</f>
        <v>232</v>
      </c>
      <c r="G50" s="176" t="e">
        <f>NA()</f>
        <v>#N/A</v>
      </c>
      <c r="H50" s="176" t="e">
        <f>NA()</f>
        <v>#N/A</v>
      </c>
      <c r="I50" s="176">
        <f>IF(ISNUMBER('実質公債費比率（分子）の構造'!M$53),'実質公債費比率（分子）の構造'!M$53,NA())</f>
        <v>274</v>
      </c>
      <c r="J50" s="176" t="e">
        <f>NA()</f>
        <v>#N/A</v>
      </c>
      <c r="K50" s="176" t="e">
        <f>NA()</f>
        <v>#N/A</v>
      </c>
      <c r="L50" s="176">
        <f>IF(ISNUMBER('実質公債費比率（分子）の構造'!N$53),'実質公債費比率（分子）の構造'!N$53,NA())</f>
        <v>296</v>
      </c>
      <c r="M50" s="176" t="e">
        <f>NA()</f>
        <v>#N/A</v>
      </c>
      <c r="N50" s="176" t="e">
        <f>NA()</f>
        <v>#N/A</v>
      </c>
      <c r="O50" s="176">
        <f>IF(ISNUMBER('実質公債費比率（分子）の構造'!O$53),'実質公債費比率（分子）の構造'!O$53,NA())</f>
        <v>322</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6895</v>
      </c>
      <c r="E56" s="175"/>
      <c r="F56" s="175"/>
      <c r="G56" s="175">
        <f>'将来負担比率（分子）の構造'!J$52</f>
        <v>6953</v>
      </c>
      <c r="H56" s="175"/>
      <c r="I56" s="175"/>
      <c r="J56" s="175">
        <f>'将来負担比率（分子）の構造'!K$52</f>
        <v>6884</v>
      </c>
      <c r="K56" s="175"/>
      <c r="L56" s="175"/>
      <c r="M56" s="175">
        <f>'将来負担比率（分子）の構造'!L$52</f>
        <v>7739</v>
      </c>
      <c r="N56" s="175"/>
      <c r="O56" s="175"/>
      <c r="P56" s="175">
        <f>'将来負担比率（分子）の構造'!M$52</f>
        <v>9836</v>
      </c>
    </row>
    <row r="57" spans="1:16">
      <c r="A57" s="175" t="s">
        <v>42</v>
      </c>
      <c r="B57" s="175"/>
      <c r="C57" s="175"/>
      <c r="D57" s="175">
        <f>'将来負担比率（分子）の構造'!I$51</f>
        <v>134</v>
      </c>
      <c r="E57" s="175"/>
      <c r="F57" s="175"/>
      <c r="G57" s="175">
        <f>'将来負担比率（分子）の構造'!J$51</f>
        <v>133</v>
      </c>
      <c r="H57" s="175"/>
      <c r="I57" s="175"/>
      <c r="J57" s="175">
        <f>'将来負担比率（分子）の構造'!K$51</f>
        <v>117</v>
      </c>
      <c r="K57" s="175"/>
      <c r="L57" s="175"/>
      <c r="M57" s="175">
        <f>'将来負担比率（分子）の構造'!L$51</f>
        <v>97</v>
      </c>
      <c r="N57" s="175"/>
      <c r="O57" s="175"/>
      <c r="P57" s="175">
        <f>'将来負担比率（分子）の構造'!M$51</f>
        <v>80</v>
      </c>
    </row>
    <row r="58" spans="1:16">
      <c r="A58" s="175" t="s">
        <v>41</v>
      </c>
      <c r="B58" s="175"/>
      <c r="C58" s="175"/>
      <c r="D58" s="175">
        <f>'将来負担比率（分子）の構造'!I$50</f>
        <v>3884</v>
      </c>
      <c r="E58" s="175"/>
      <c r="F58" s="175"/>
      <c r="G58" s="175">
        <f>'将来負担比率（分子）の構造'!J$50</f>
        <v>4040</v>
      </c>
      <c r="H58" s="175"/>
      <c r="I58" s="175"/>
      <c r="J58" s="175">
        <f>'将来負担比率（分子）の構造'!K$50</f>
        <v>4576</v>
      </c>
      <c r="K58" s="175"/>
      <c r="L58" s="175"/>
      <c r="M58" s="175">
        <f>'将来負担比率（分子）の構造'!L$50</f>
        <v>4834</v>
      </c>
      <c r="N58" s="175"/>
      <c r="O58" s="175"/>
      <c r="P58" s="175">
        <f>'将来負担比率（分子）の構造'!M$50</f>
        <v>4681</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1228</v>
      </c>
      <c r="C62" s="175"/>
      <c r="D62" s="175"/>
      <c r="E62" s="175">
        <f>'将来負担比率（分子）の構造'!J$45</f>
        <v>1154</v>
      </c>
      <c r="F62" s="175"/>
      <c r="G62" s="175"/>
      <c r="H62" s="175">
        <f>'将来負担比率（分子）の構造'!K$45</f>
        <v>1062</v>
      </c>
      <c r="I62" s="175"/>
      <c r="J62" s="175"/>
      <c r="K62" s="175">
        <f>'将来負担比率（分子）の構造'!L$45</f>
        <v>958</v>
      </c>
      <c r="L62" s="175"/>
      <c r="M62" s="175"/>
      <c r="N62" s="175">
        <f>'将来負担比率（分子）の構造'!M$45</f>
        <v>864</v>
      </c>
      <c r="O62" s="175"/>
      <c r="P62" s="175"/>
    </row>
    <row r="63" spans="1:16">
      <c r="A63" s="175" t="s">
        <v>34</v>
      </c>
      <c r="B63" s="175">
        <f>'将来負担比率（分子）の構造'!I$44</f>
        <v>100</v>
      </c>
      <c r="C63" s="175"/>
      <c r="D63" s="175"/>
      <c r="E63" s="175">
        <f>'将来負担比率（分子）の構造'!J$44</f>
        <v>81</v>
      </c>
      <c r="F63" s="175"/>
      <c r="G63" s="175"/>
      <c r="H63" s="175">
        <f>'将来負担比率（分子）の構造'!K$44</f>
        <v>74</v>
      </c>
      <c r="I63" s="175"/>
      <c r="J63" s="175"/>
      <c r="K63" s="175">
        <f>'将来負担比率（分子）の構造'!L$44</f>
        <v>65</v>
      </c>
      <c r="L63" s="175"/>
      <c r="M63" s="175"/>
      <c r="N63" s="175">
        <f>'将来負担比率（分子）の構造'!M$44</f>
        <v>56</v>
      </c>
      <c r="O63" s="175"/>
      <c r="P63" s="175"/>
    </row>
    <row r="64" spans="1:16">
      <c r="A64" s="175" t="s">
        <v>33</v>
      </c>
      <c r="B64" s="175">
        <f>'将来負担比率（分子）の構造'!I$43</f>
        <v>1182</v>
      </c>
      <c r="C64" s="175"/>
      <c r="D64" s="175"/>
      <c r="E64" s="175">
        <f>'将来負担比率（分子）の構造'!J$43</f>
        <v>1162</v>
      </c>
      <c r="F64" s="175"/>
      <c r="G64" s="175"/>
      <c r="H64" s="175">
        <f>'将来負担比率（分子）の構造'!K$43</f>
        <v>1132</v>
      </c>
      <c r="I64" s="175"/>
      <c r="J64" s="175"/>
      <c r="K64" s="175">
        <f>'将来負担比率（分子）の構造'!L$43</f>
        <v>1174</v>
      </c>
      <c r="L64" s="175"/>
      <c r="M64" s="175"/>
      <c r="N64" s="175">
        <f>'将来負担比率（分子）の構造'!M$43</f>
        <v>1372</v>
      </c>
      <c r="O64" s="175"/>
      <c r="P64" s="175"/>
    </row>
    <row r="65" spans="1:16">
      <c r="A65" s="175" t="s">
        <v>32</v>
      </c>
      <c r="B65" s="175">
        <f>'将来負担比率（分子）の構造'!I$42</f>
        <v>54</v>
      </c>
      <c r="C65" s="175"/>
      <c r="D65" s="175"/>
      <c r="E65" s="175">
        <f>'将来負担比率（分子）の構造'!J$42</f>
        <v>34</v>
      </c>
      <c r="F65" s="175"/>
      <c r="G65" s="175"/>
      <c r="H65" s="175">
        <f>'将来負担比率（分子）の構造'!K$42</f>
        <v>43</v>
      </c>
      <c r="I65" s="175"/>
      <c r="J65" s="175"/>
      <c r="K65" s="175">
        <f>'将来負担比率（分子）の構造'!L$42</f>
        <v>36</v>
      </c>
      <c r="L65" s="175"/>
      <c r="M65" s="175"/>
      <c r="N65" s="175">
        <f>'将来負担比率（分子）の構造'!M$42</f>
        <v>30</v>
      </c>
      <c r="O65" s="175"/>
      <c r="P65" s="175"/>
    </row>
    <row r="66" spans="1:16">
      <c r="A66" s="175" t="s">
        <v>31</v>
      </c>
      <c r="B66" s="175">
        <f>'将来負担比率（分子）の構造'!I$41</f>
        <v>7988</v>
      </c>
      <c r="C66" s="175"/>
      <c r="D66" s="175"/>
      <c r="E66" s="175">
        <f>'将来負担比率（分子）の構造'!J$41</f>
        <v>8233</v>
      </c>
      <c r="F66" s="175"/>
      <c r="G66" s="175"/>
      <c r="H66" s="175">
        <f>'将来負担比率（分子）の構造'!K$41</f>
        <v>8277</v>
      </c>
      <c r="I66" s="175"/>
      <c r="J66" s="175"/>
      <c r="K66" s="175">
        <f>'将来負担比率（分子）の構造'!L$41</f>
        <v>10393</v>
      </c>
      <c r="L66" s="175"/>
      <c r="M66" s="175"/>
      <c r="N66" s="175">
        <f>'将来負担比率（分子）の構造'!M$41</f>
        <v>12082</v>
      </c>
      <c r="O66" s="175"/>
      <c r="P66" s="175"/>
    </row>
    <row r="67" spans="1:16">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1932</v>
      </c>
      <c r="C72" s="179">
        <f>基金残高に係る経年分析!G55</f>
        <v>1933</v>
      </c>
      <c r="D72" s="179">
        <f>基金残高に係る経年分析!H55</f>
        <v>1906</v>
      </c>
    </row>
    <row r="73" spans="1:16">
      <c r="A73" s="178" t="s">
        <v>74</v>
      </c>
      <c r="B73" s="179">
        <f>基金残高に係る経年分析!F56</f>
        <v>169</v>
      </c>
      <c r="C73" s="179">
        <f>基金残高に係る経年分析!G56</f>
        <v>459</v>
      </c>
      <c r="D73" s="179">
        <f>基金残高に係る経年分析!H56</f>
        <v>573</v>
      </c>
    </row>
    <row r="74" spans="1:16">
      <c r="A74" s="178" t="s">
        <v>75</v>
      </c>
      <c r="B74" s="179">
        <f>基金残高に係る経年分析!F57</f>
        <v>3065</v>
      </c>
      <c r="C74" s="179">
        <f>基金残高に係る経年分析!G57</f>
        <v>3031</v>
      </c>
      <c r="D74" s="179">
        <f>基金残高に係る経年分析!H57</f>
        <v>2734</v>
      </c>
    </row>
  </sheetData>
  <sheetProtection algorithmName="SHA-512" hashValue="C1eyv/CPFIDKV/CRoqRml1Uu5SeZeLzemSC0ss5l/NoqDqyA4X+FUCPbR7eJjeDg/FQ5Y2RDLSWhyDR8jNII9w==" saltValue="zMj0Q+JfJcyaMMvVjILj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215</v>
      </c>
      <c r="C5" s="610"/>
      <c r="D5" s="610"/>
      <c r="E5" s="610"/>
      <c r="F5" s="610"/>
      <c r="G5" s="610"/>
      <c r="H5" s="610"/>
      <c r="I5" s="610"/>
      <c r="J5" s="610"/>
      <c r="K5" s="610"/>
      <c r="L5" s="610"/>
      <c r="M5" s="610"/>
      <c r="N5" s="610"/>
      <c r="O5" s="610"/>
      <c r="P5" s="610"/>
      <c r="Q5" s="611"/>
      <c r="R5" s="612">
        <v>922237</v>
      </c>
      <c r="S5" s="613"/>
      <c r="T5" s="613"/>
      <c r="U5" s="613"/>
      <c r="V5" s="613"/>
      <c r="W5" s="613"/>
      <c r="X5" s="613"/>
      <c r="Y5" s="614"/>
      <c r="Z5" s="615">
        <v>8.6999999999999993</v>
      </c>
      <c r="AA5" s="615"/>
      <c r="AB5" s="615"/>
      <c r="AC5" s="615"/>
      <c r="AD5" s="616">
        <v>922237</v>
      </c>
      <c r="AE5" s="616"/>
      <c r="AF5" s="616"/>
      <c r="AG5" s="616"/>
      <c r="AH5" s="616"/>
      <c r="AI5" s="616"/>
      <c r="AJ5" s="616"/>
      <c r="AK5" s="616"/>
      <c r="AL5" s="617">
        <v>18.7</v>
      </c>
      <c r="AM5" s="618"/>
      <c r="AN5" s="618"/>
      <c r="AO5" s="619"/>
      <c r="AP5" s="609" t="s">
        <v>216</v>
      </c>
      <c r="AQ5" s="610"/>
      <c r="AR5" s="610"/>
      <c r="AS5" s="610"/>
      <c r="AT5" s="610"/>
      <c r="AU5" s="610"/>
      <c r="AV5" s="610"/>
      <c r="AW5" s="610"/>
      <c r="AX5" s="610"/>
      <c r="AY5" s="610"/>
      <c r="AZ5" s="610"/>
      <c r="BA5" s="610"/>
      <c r="BB5" s="610"/>
      <c r="BC5" s="610"/>
      <c r="BD5" s="610"/>
      <c r="BE5" s="610"/>
      <c r="BF5" s="611"/>
      <c r="BG5" s="623">
        <v>922237</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c r="B6" s="620" t="s">
        <v>220</v>
      </c>
      <c r="C6" s="621"/>
      <c r="D6" s="621"/>
      <c r="E6" s="621"/>
      <c r="F6" s="621"/>
      <c r="G6" s="621"/>
      <c r="H6" s="621"/>
      <c r="I6" s="621"/>
      <c r="J6" s="621"/>
      <c r="K6" s="621"/>
      <c r="L6" s="621"/>
      <c r="M6" s="621"/>
      <c r="N6" s="621"/>
      <c r="O6" s="621"/>
      <c r="P6" s="621"/>
      <c r="Q6" s="622"/>
      <c r="R6" s="623">
        <v>127212</v>
      </c>
      <c r="S6" s="624"/>
      <c r="T6" s="624"/>
      <c r="U6" s="624"/>
      <c r="V6" s="624"/>
      <c r="W6" s="624"/>
      <c r="X6" s="624"/>
      <c r="Y6" s="625"/>
      <c r="Z6" s="626">
        <v>1.2</v>
      </c>
      <c r="AA6" s="626"/>
      <c r="AB6" s="626"/>
      <c r="AC6" s="626"/>
      <c r="AD6" s="627">
        <v>127212</v>
      </c>
      <c r="AE6" s="627"/>
      <c r="AF6" s="627"/>
      <c r="AG6" s="627"/>
      <c r="AH6" s="627"/>
      <c r="AI6" s="627"/>
      <c r="AJ6" s="627"/>
      <c r="AK6" s="627"/>
      <c r="AL6" s="628">
        <v>2.6</v>
      </c>
      <c r="AM6" s="629"/>
      <c r="AN6" s="629"/>
      <c r="AO6" s="630"/>
      <c r="AP6" s="620" t="s">
        <v>221</v>
      </c>
      <c r="AQ6" s="621"/>
      <c r="AR6" s="621"/>
      <c r="AS6" s="621"/>
      <c r="AT6" s="621"/>
      <c r="AU6" s="621"/>
      <c r="AV6" s="621"/>
      <c r="AW6" s="621"/>
      <c r="AX6" s="621"/>
      <c r="AY6" s="621"/>
      <c r="AZ6" s="621"/>
      <c r="BA6" s="621"/>
      <c r="BB6" s="621"/>
      <c r="BC6" s="621"/>
      <c r="BD6" s="621"/>
      <c r="BE6" s="621"/>
      <c r="BF6" s="622"/>
      <c r="BG6" s="623">
        <v>922237</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62283</v>
      </c>
      <c r="CS6" s="624"/>
      <c r="CT6" s="624"/>
      <c r="CU6" s="624"/>
      <c r="CV6" s="624"/>
      <c r="CW6" s="624"/>
      <c r="CX6" s="624"/>
      <c r="CY6" s="625"/>
      <c r="CZ6" s="617">
        <v>0.6</v>
      </c>
      <c r="DA6" s="618"/>
      <c r="DB6" s="618"/>
      <c r="DC6" s="634"/>
      <c r="DD6" s="632">
        <v>325</v>
      </c>
      <c r="DE6" s="624"/>
      <c r="DF6" s="624"/>
      <c r="DG6" s="624"/>
      <c r="DH6" s="624"/>
      <c r="DI6" s="624"/>
      <c r="DJ6" s="624"/>
      <c r="DK6" s="624"/>
      <c r="DL6" s="624"/>
      <c r="DM6" s="624"/>
      <c r="DN6" s="624"/>
      <c r="DO6" s="624"/>
      <c r="DP6" s="625"/>
      <c r="DQ6" s="632">
        <v>62283</v>
      </c>
      <c r="DR6" s="624"/>
      <c r="DS6" s="624"/>
      <c r="DT6" s="624"/>
      <c r="DU6" s="624"/>
      <c r="DV6" s="624"/>
      <c r="DW6" s="624"/>
      <c r="DX6" s="624"/>
      <c r="DY6" s="624"/>
      <c r="DZ6" s="624"/>
      <c r="EA6" s="624"/>
      <c r="EB6" s="624"/>
      <c r="EC6" s="633"/>
    </row>
    <row r="7" spans="2:143" ht="11.25" customHeight="1">
      <c r="B7" s="620" t="s">
        <v>223</v>
      </c>
      <c r="C7" s="621"/>
      <c r="D7" s="621"/>
      <c r="E7" s="621"/>
      <c r="F7" s="621"/>
      <c r="G7" s="621"/>
      <c r="H7" s="621"/>
      <c r="I7" s="621"/>
      <c r="J7" s="621"/>
      <c r="K7" s="621"/>
      <c r="L7" s="621"/>
      <c r="M7" s="621"/>
      <c r="N7" s="621"/>
      <c r="O7" s="621"/>
      <c r="P7" s="621"/>
      <c r="Q7" s="622"/>
      <c r="R7" s="623">
        <v>480</v>
      </c>
      <c r="S7" s="624"/>
      <c r="T7" s="624"/>
      <c r="U7" s="624"/>
      <c r="V7" s="624"/>
      <c r="W7" s="624"/>
      <c r="X7" s="624"/>
      <c r="Y7" s="625"/>
      <c r="Z7" s="626">
        <v>0</v>
      </c>
      <c r="AA7" s="626"/>
      <c r="AB7" s="626"/>
      <c r="AC7" s="626"/>
      <c r="AD7" s="627">
        <v>480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356923</v>
      </c>
      <c r="BH7" s="624"/>
      <c r="BI7" s="624"/>
      <c r="BJ7" s="624"/>
      <c r="BK7" s="624"/>
      <c r="BL7" s="624"/>
      <c r="BM7" s="624"/>
      <c r="BN7" s="625"/>
      <c r="BO7" s="626">
        <v>38.700000000000003</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2213241</v>
      </c>
      <c r="CS7" s="624"/>
      <c r="CT7" s="624"/>
      <c r="CU7" s="624"/>
      <c r="CV7" s="624"/>
      <c r="CW7" s="624"/>
      <c r="CX7" s="624"/>
      <c r="CY7" s="625"/>
      <c r="CZ7" s="626">
        <v>21.1</v>
      </c>
      <c r="DA7" s="626"/>
      <c r="DB7" s="626"/>
      <c r="DC7" s="626"/>
      <c r="DD7" s="632">
        <v>797646</v>
      </c>
      <c r="DE7" s="624"/>
      <c r="DF7" s="624"/>
      <c r="DG7" s="624"/>
      <c r="DH7" s="624"/>
      <c r="DI7" s="624"/>
      <c r="DJ7" s="624"/>
      <c r="DK7" s="624"/>
      <c r="DL7" s="624"/>
      <c r="DM7" s="624"/>
      <c r="DN7" s="624"/>
      <c r="DO7" s="624"/>
      <c r="DP7" s="625"/>
      <c r="DQ7" s="632">
        <v>1193543</v>
      </c>
      <c r="DR7" s="624"/>
      <c r="DS7" s="624"/>
      <c r="DT7" s="624"/>
      <c r="DU7" s="624"/>
      <c r="DV7" s="624"/>
      <c r="DW7" s="624"/>
      <c r="DX7" s="624"/>
      <c r="DY7" s="624"/>
      <c r="DZ7" s="624"/>
      <c r="EA7" s="624"/>
      <c r="EB7" s="624"/>
      <c r="EC7" s="633"/>
    </row>
    <row r="8" spans="2:143" ht="11.25" customHeight="1">
      <c r="B8" s="620" t="s">
        <v>226</v>
      </c>
      <c r="C8" s="621"/>
      <c r="D8" s="621"/>
      <c r="E8" s="621"/>
      <c r="F8" s="621"/>
      <c r="G8" s="621"/>
      <c r="H8" s="621"/>
      <c r="I8" s="621"/>
      <c r="J8" s="621"/>
      <c r="K8" s="621"/>
      <c r="L8" s="621"/>
      <c r="M8" s="621"/>
      <c r="N8" s="621"/>
      <c r="O8" s="621"/>
      <c r="P8" s="621"/>
      <c r="Q8" s="622"/>
      <c r="R8" s="623">
        <v>5031</v>
      </c>
      <c r="S8" s="624"/>
      <c r="T8" s="624"/>
      <c r="U8" s="624"/>
      <c r="V8" s="624"/>
      <c r="W8" s="624"/>
      <c r="X8" s="624"/>
      <c r="Y8" s="625"/>
      <c r="Z8" s="626">
        <v>0</v>
      </c>
      <c r="AA8" s="626"/>
      <c r="AB8" s="626"/>
      <c r="AC8" s="626"/>
      <c r="AD8" s="627">
        <v>5031</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14680</v>
      </c>
      <c r="BH8" s="624"/>
      <c r="BI8" s="624"/>
      <c r="BJ8" s="624"/>
      <c r="BK8" s="624"/>
      <c r="BL8" s="624"/>
      <c r="BM8" s="624"/>
      <c r="BN8" s="625"/>
      <c r="BO8" s="626">
        <v>1.6</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2214152</v>
      </c>
      <c r="CS8" s="624"/>
      <c r="CT8" s="624"/>
      <c r="CU8" s="624"/>
      <c r="CV8" s="624"/>
      <c r="CW8" s="624"/>
      <c r="CX8" s="624"/>
      <c r="CY8" s="625"/>
      <c r="CZ8" s="626">
        <v>21.1</v>
      </c>
      <c r="DA8" s="626"/>
      <c r="DB8" s="626"/>
      <c r="DC8" s="626"/>
      <c r="DD8" s="632">
        <v>167839</v>
      </c>
      <c r="DE8" s="624"/>
      <c r="DF8" s="624"/>
      <c r="DG8" s="624"/>
      <c r="DH8" s="624"/>
      <c r="DI8" s="624"/>
      <c r="DJ8" s="624"/>
      <c r="DK8" s="624"/>
      <c r="DL8" s="624"/>
      <c r="DM8" s="624"/>
      <c r="DN8" s="624"/>
      <c r="DO8" s="624"/>
      <c r="DP8" s="625"/>
      <c r="DQ8" s="632">
        <v>1457363</v>
      </c>
      <c r="DR8" s="624"/>
      <c r="DS8" s="624"/>
      <c r="DT8" s="624"/>
      <c r="DU8" s="624"/>
      <c r="DV8" s="624"/>
      <c r="DW8" s="624"/>
      <c r="DX8" s="624"/>
      <c r="DY8" s="624"/>
      <c r="DZ8" s="624"/>
      <c r="EA8" s="624"/>
      <c r="EB8" s="624"/>
      <c r="EC8" s="633"/>
    </row>
    <row r="9" spans="2:143" ht="11.25" customHeight="1">
      <c r="B9" s="620" t="s">
        <v>229</v>
      </c>
      <c r="C9" s="621"/>
      <c r="D9" s="621"/>
      <c r="E9" s="621"/>
      <c r="F9" s="621"/>
      <c r="G9" s="621"/>
      <c r="H9" s="621"/>
      <c r="I9" s="621"/>
      <c r="J9" s="621"/>
      <c r="K9" s="621"/>
      <c r="L9" s="621"/>
      <c r="M9" s="621"/>
      <c r="N9" s="621"/>
      <c r="O9" s="621"/>
      <c r="P9" s="621"/>
      <c r="Q9" s="622"/>
      <c r="R9" s="623">
        <v>6092</v>
      </c>
      <c r="S9" s="624"/>
      <c r="T9" s="624"/>
      <c r="U9" s="624"/>
      <c r="V9" s="624"/>
      <c r="W9" s="624"/>
      <c r="X9" s="624"/>
      <c r="Y9" s="625"/>
      <c r="Z9" s="626">
        <v>0.1</v>
      </c>
      <c r="AA9" s="626"/>
      <c r="AB9" s="626"/>
      <c r="AC9" s="626"/>
      <c r="AD9" s="627">
        <v>6092</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306155</v>
      </c>
      <c r="BH9" s="624"/>
      <c r="BI9" s="624"/>
      <c r="BJ9" s="624"/>
      <c r="BK9" s="624"/>
      <c r="BL9" s="624"/>
      <c r="BM9" s="624"/>
      <c r="BN9" s="625"/>
      <c r="BO9" s="626">
        <v>33.200000000000003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840817</v>
      </c>
      <c r="CS9" s="624"/>
      <c r="CT9" s="624"/>
      <c r="CU9" s="624"/>
      <c r="CV9" s="624"/>
      <c r="CW9" s="624"/>
      <c r="CX9" s="624"/>
      <c r="CY9" s="625"/>
      <c r="CZ9" s="626">
        <v>8</v>
      </c>
      <c r="DA9" s="626"/>
      <c r="DB9" s="626"/>
      <c r="DC9" s="626"/>
      <c r="DD9" s="632">
        <v>9130</v>
      </c>
      <c r="DE9" s="624"/>
      <c r="DF9" s="624"/>
      <c r="DG9" s="624"/>
      <c r="DH9" s="624"/>
      <c r="DI9" s="624"/>
      <c r="DJ9" s="624"/>
      <c r="DK9" s="624"/>
      <c r="DL9" s="624"/>
      <c r="DM9" s="624"/>
      <c r="DN9" s="624"/>
      <c r="DO9" s="624"/>
      <c r="DP9" s="625"/>
      <c r="DQ9" s="632">
        <v>690539</v>
      </c>
      <c r="DR9" s="624"/>
      <c r="DS9" s="624"/>
      <c r="DT9" s="624"/>
      <c r="DU9" s="624"/>
      <c r="DV9" s="624"/>
      <c r="DW9" s="624"/>
      <c r="DX9" s="624"/>
      <c r="DY9" s="624"/>
      <c r="DZ9" s="624"/>
      <c r="EA9" s="624"/>
      <c r="EB9" s="624"/>
      <c r="EC9" s="633"/>
    </row>
    <row r="10" spans="2:143" ht="11.25" customHeight="1">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20997</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c r="B11" s="620" t="s">
        <v>235</v>
      </c>
      <c r="C11" s="621"/>
      <c r="D11" s="621"/>
      <c r="E11" s="621"/>
      <c r="F11" s="621"/>
      <c r="G11" s="621"/>
      <c r="H11" s="621"/>
      <c r="I11" s="621"/>
      <c r="J11" s="621"/>
      <c r="K11" s="621"/>
      <c r="L11" s="621"/>
      <c r="M11" s="621"/>
      <c r="N11" s="621"/>
      <c r="O11" s="621"/>
      <c r="P11" s="621"/>
      <c r="Q11" s="622"/>
      <c r="R11" s="623">
        <v>227622</v>
      </c>
      <c r="S11" s="624"/>
      <c r="T11" s="624"/>
      <c r="U11" s="624"/>
      <c r="V11" s="624"/>
      <c r="W11" s="624"/>
      <c r="X11" s="624"/>
      <c r="Y11" s="625"/>
      <c r="Z11" s="628">
        <v>2.1</v>
      </c>
      <c r="AA11" s="629"/>
      <c r="AB11" s="629"/>
      <c r="AC11" s="635"/>
      <c r="AD11" s="632">
        <v>227622</v>
      </c>
      <c r="AE11" s="624"/>
      <c r="AF11" s="624"/>
      <c r="AG11" s="624"/>
      <c r="AH11" s="624"/>
      <c r="AI11" s="624"/>
      <c r="AJ11" s="624"/>
      <c r="AK11" s="625"/>
      <c r="AL11" s="628">
        <v>4.5999999999999996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15091</v>
      </c>
      <c r="BH11" s="624"/>
      <c r="BI11" s="624"/>
      <c r="BJ11" s="624"/>
      <c r="BK11" s="624"/>
      <c r="BL11" s="624"/>
      <c r="BM11" s="624"/>
      <c r="BN11" s="625"/>
      <c r="BO11" s="626">
        <v>1.6</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1147258</v>
      </c>
      <c r="CS11" s="624"/>
      <c r="CT11" s="624"/>
      <c r="CU11" s="624"/>
      <c r="CV11" s="624"/>
      <c r="CW11" s="624"/>
      <c r="CX11" s="624"/>
      <c r="CY11" s="625"/>
      <c r="CZ11" s="626">
        <v>10.9</v>
      </c>
      <c r="DA11" s="626"/>
      <c r="DB11" s="626"/>
      <c r="DC11" s="626"/>
      <c r="DD11" s="632">
        <v>716680</v>
      </c>
      <c r="DE11" s="624"/>
      <c r="DF11" s="624"/>
      <c r="DG11" s="624"/>
      <c r="DH11" s="624"/>
      <c r="DI11" s="624"/>
      <c r="DJ11" s="624"/>
      <c r="DK11" s="624"/>
      <c r="DL11" s="624"/>
      <c r="DM11" s="624"/>
      <c r="DN11" s="624"/>
      <c r="DO11" s="624"/>
      <c r="DP11" s="625"/>
      <c r="DQ11" s="632">
        <v>400011</v>
      </c>
      <c r="DR11" s="624"/>
      <c r="DS11" s="624"/>
      <c r="DT11" s="624"/>
      <c r="DU11" s="624"/>
      <c r="DV11" s="624"/>
      <c r="DW11" s="624"/>
      <c r="DX11" s="624"/>
      <c r="DY11" s="624"/>
      <c r="DZ11" s="624"/>
      <c r="EA11" s="624"/>
      <c r="EB11" s="624"/>
      <c r="EC11" s="633"/>
    </row>
    <row r="12" spans="2:143" ht="11.25" customHeight="1">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452905</v>
      </c>
      <c r="BH12" s="624"/>
      <c r="BI12" s="624"/>
      <c r="BJ12" s="624"/>
      <c r="BK12" s="624"/>
      <c r="BL12" s="624"/>
      <c r="BM12" s="624"/>
      <c r="BN12" s="625"/>
      <c r="BO12" s="626">
        <v>49.1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238959</v>
      </c>
      <c r="CS12" s="624"/>
      <c r="CT12" s="624"/>
      <c r="CU12" s="624"/>
      <c r="CV12" s="624"/>
      <c r="CW12" s="624"/>
      <c r="CX12" s="624"/>
      <c r="CY12" s="625"/>
      <c r="CZ12" s="626">
        <v>2.2999999999999998</v>
      </c>
      <c r="DA12" s="626"/>
      <c r="DB12" s="626"/>
      <c r="DC12" s="626"/>
      <c r="DD12" s="632">
        <v>128479</v>
      </c>
      <c r="DE12" s="624"/>
      <c r="DF12" s="624"/>
      <c r="DG12" s="624"/>
      <c r="DH12" s="624"/>
      <c r="DI12" s="624"/>
      <c r="DJ12" s="624"/>
      <c r="DK12" s="624"/>
      <c r="DL12" s="624"/>
      <c r="DM12" s="624"/>
      <c r="DN12" s="624"/>
      <c r="DO12" s="624"/>
      <c r="DP12" s="625"/>
      <c r="DQ12" s="632">
        <v>85010</v>
      </c>
      <c r="DR12" s="624"/>
      <c r="DS12" s="624"/>
      <c r="DT12" s="624"/>
      <c r="DU12" s="624"/>
      <c r="DV12" s="624"/>
      <c r="DW12" s="624"/>
      <c r="DX12" s="624"/>
      <c r="DY12" s="624"/>
      <c r="DZ12" s="624"/>
      <c r="EA12" s="624"/>
      <c r="EB12" s="624"/>
      <c r="EC12" s="633"/>
    </row>
    <row r="13" spans="2:143" ht="11.25" customHeight="1">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450864</v>
      </c>
      <c r="BH13" s="624"/>
      <c r="BI13" s="624"/>
      <c r="BJ13" s="624"/>
      <c r="BK13" s="624"/>
      <c r="BL13" s="624"/>
      <c r="BM13" s="624"/>
      <c r="BN13" s="625"/>
      <c r="BO13" s="626">
        <v>48.9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617900</v>
      </c>
      <c r="CS13" s="624"/>
      <c r="CT13" s="624"/>
      <c r="CU13" s="624"/>
      <c r="CV13" s="624"/>
      <c r="CW13" s="624"/>
      <c r="CX13" s="624"/>
      <c r="CY13" s="625"/>
      <c r="CZ13" s="626">
        <v>5.9</v>
      </c>
      <c r="DA13" s="626"/>
      <c r="DB13" s="626"/>
      <c r="DC13" s="626"/>
      <c r="DD13" s="632">
        <v>537389</v>
      </c>
      <c r="DE13" s="624"/>
      <c r="DF13" s="624"/>
      <c r="DG13" s="624"/>
      <c r="DH13" s="624"/>
      <c r="DI13" s="624"/>
      <c r="DJ13" s="624"/>
      <c r="DK13" s="624"/>
      <c r="DL13" s="624"/>
      <c r="DM13" s="624"/>
      <c r="DN13" s="624"/>
      <c r="DO13" s="624"/>
      <c r="DP13" s="625"/>
      <c r="DQ13" s="632">
        <v>171823</v>
      </c>
      <c r="DR13" s="624"/>
      <c r="DS13" s="624"/>
      <c r="DT13" s="624"/>
      <c r="DU13" s="624"/>
      <c r="DV13" s="624"/>
      <c r="DW13" s="624"/>
      <c r="DX13" s="624"/>
      <c r="DY13" s="624"/>
      <c r="DZ13" s="624"/>
      <c r="EA13" s="624"/>
      <c r="EB13" s="624"/>
      <c r="EC13" s="633"/>
    </row>
    <row r="14" spans="2:143" ht="11.25" customHeight="1">
      <c r="B14" s="620" t="s">
        <v>244</v>
      </c>
      <c r="C14" s="621"/>
      <c r="D14" s="621"/>
      <c r="E14" s="621"/>
      <c r="F14" s="621"/>
      <c r="G14" s="621"/>
      <c r="H14" s="621"/>
      <c r="I14" s="621"/>
      <c r="J14" s="621"/>
      <c r="K14" s="621"/>
      <c r="L14" s="621"/>
      <c r="M14" s="621"/>
      <c r="N14" s="621"/>
      <c r="O14" s="621"/>
      <c r="P14" s="621"/>
      <c r="Q14" s="622"/>
      <c r="R14" s="623">
        <v>844</v>
      </c>
      <c r="S14" s="624"/>
      <c r="T14" s="624"/>
      <c r="U14" s="624"/>
      <c r="V14" s="624"/>
      <c r="W14" s="624"/>
      <c r="X14" s="624"/>
      <c r="Y14" s="625"/>
      <c r="Z14" s="626">
        <v>0</v>
      </c>
      <c r="AA14" s="626"/>
      <c r="AB14" s="626"/>
      <c r="AC14" s="626"/>
      <c r="AD14" s="627">
        <v>844</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46595</v>
      </c>
      <c r="BH14" s="624"/>
      <c r="BI14" s="624"/>
      <c r="BJ14" s="624"/>
      <c r="BK14" s="624"/>
      <c r="BL14" s="624"/>
      <c r="BM14" s="624"/>
      <c r="BN14" s="625"/>
      <c r="BO14" s="626">
        <v>5.0999999999999996</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225008</v>
      </c>
      <c r="CS14" s="624"/>
      <c r="CT14" s="624"/>
      <c r="CU14" s="624"/>
      <c r="CV14" s="624"/>
      <c r="CW14" s="624"/>
      <c r="CX14" s="624"/>
      <c r="CY14" s="625"/>
      <c r="CZ14" s="626">
        <v>2.1</v>
      </c>
      <c r="DA14" s="626"/>
      <c r="DB14" s="626"/>
      <c r="DC14" s="626"/>
      <c r="DD14" s="632">
        <v>7327</v>
      </c>
      <c r="DE14" s="624"/>
      <c r="DF14" s="624"/>
      <c r="DG14" s="624"/>
      <c r="DH14" s="624"/>
      <c r="DI14" s="624"/>
      <c r="DJ14" s="624"/>
      <c r="DK14" s="624"/>
      <c r="DL14" s="624"/>
      <c r="DM14" s="624"/>
      <c r="DN14" s="624"/>
      <c r="DO14" s="624"/>
      <c r="DP14" s="625"/>
      <c r="DQ14" s="632">
        <v>223042</v>
      </c>
      <c r="DR14" s="624"/>
      <c r="DS14" s="624"/>
      <c r="DT14" s="624"/>
      <c r="DU14" s="624"/>
      <c r="DV14" s="624"/>
      <c r="DW14" s="624"/>
      <c r="DX14" s="624"/>
      <c r="DY14" s="624"/>
      <c r="DZ14" s="624"/>
      <c r="EA14" s="624"/>
      <c r="EB14" s="624"/>
      <c r="EC14" s="633"/>
    </row>
    <row r="15" spans="2:143" ht="11.25" customHeight="1">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65814</v>
      </c>
      <c r="BH15" s="624"/>
      <c r="BI15" s="624"/>
      <c r="BJ15" s="624"/>
      <c r="BK15" s="624"/>
      <c r="BL15" s="624"/>
      <c r="BM15" s="624"/>
      <c r="BN15" s="625"/>
      <c r="BO15" s="626">
        <v>7.1</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1902405</v>
      </c>
      <c r="CS15" s="624"/>
      <c r="CT15" s="624"/>
      <c r="CU15" s="624"/>
      <c r="CV15" s="624"/>
      <c r="CW15" s="624"/>
      <c r="CX15" s="624"/>
      <c r="CY15" s="625"/>
      <c r="CZ15" s="626">
        <v>18.100000000000001</v>
      </c>
      <c r="DA15" s="626"/>
      <c r="DB15" s="626"/>
      <c r="DC15" s="626"/>
      <c r="DD15" s="632">
        <v>1391191</v>
      </c>
      <c r="DE15" s="624"/>
      <c r="DF15" s="624"/>
      <c r="DG15" s="624"/>
      <c r="DH15" s="624"/>
      <c r="DI15" s="624"/>
      <c r="DJ15" s="624"/>
      <c r="DK15" s="624"/>
      <c r="DL15" s="624"/>
      <c r="DM15" s="624"/>
      <c r="DN15" s="624"/>
      <c r="DO15" s="624"/>
      <c r="DP15" s="625"/>
      <c r="DQ15" s="632">
        <v>484824</v>
      </c>
      <c r="DR15" s="624"/>
      <c r="DS15" s="624"/>
      <c r="DT15" s="624"/>
      <c r="DU15" s="624"/>
      <c r="DV15" s="624"/>
      <c r="DW15" s="624"/>
      <c r="DX15" s="624"/>
      <c r="DY15" s="624"/>
      <c r="DZ15" s="624"/>
      <c r="EA15" s="624"/>
      <c r="EB15" s="624"/>
      <c r="EC15" s="633"/>
    </row>
    <row r="16" spans="2:143" ht="11.25" customHeight="1">
      <c r="B16" s="620" t="s">
        <v>250</v>
      </c>
      <c r="C16" s="621"/>
      <c r="D16" s="621"/>
      <c r="E16" s="621"/>
      <c r="F16" s="621"/>
      <c r="G16" s="621"/>
      <c r="H16" s="621"/>
      <c r="I16" s="621"/>
      <c r="J16" s="621"/>
      <c r="K16" s="621"/>
      <c r="L16" s="621"/>
      <c r="M16" s="621"/>
      <c r="N16" s="621"/>
      <c r="O16" s="621"/>
      <c r="P16" s="621"/>
      <c r="Q16" s="622"/>
      <c r="R16" s="623">
        <v>7509</v>
      </c>
      <c r="S16" s="624"/>
      <c r="T16" s="624"/>
      <c r="U16" s="624"/>
      <c r="V16" s="624"/>
      <c r="W16" s="624"/>
      <c r="X16" s="624"/>
      <c r="Y16" s="625"/>
      <c r="Z16" s="626">
        <v>0.1</v>
      </c>
      <c r="AA16" s="626"/>
      <c r="AB16" s="626"/>
      <c r="AC16" s="626"/>
      <c r="AD16" s="627">
        <v>7509</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47024</v>
      </c>
      <c r="CS16" s="624"/>
      <c r="CT16" s="624"/>
      <c r="CU16" s="624"/>
      <c r="CV16" s="624"/>
      <c r="CW16" s="624"/>
      <c r="CX16" s="624"/>
      <c r="CY16" s="625"/>
      <c r="CZ16" s="626">
        <v>0.4</v>
      </c>
      <c r="DA16" s="626"/>
      <c r="DB16" s="626"/>
      <c r="DC16" s="626"/>
      <c r="DD16" s="632" t="s">
        <v>122</v>
      </c>
      <c r="DE16" s="624"/>
      <c r="DF16" s="624"/>
      <c r="DG16" s="624"/>
      <c r="DH16" s="624"/>
      <c r="DI16" s="624"/>
      <c r="DJ16" s="624"/>
      <c r="DK16" s="624"/>
      <c r="DL16" s="624"/>
      <c r="DM16" s="624"/>
      <c r="DN16" s="624"/>
      <c r="DO16" s="624"/>
      <c r="DP16" s="625"/>
      <c r="DQ16" s="632">
        <v>4812</v>
      </c>
      <c r="DR16" s="624"/>
      <c r="DS16" s="624"/>
      <c r="DT16" s="624"/>
      <c r="DU16" s="624"/>
      <c r="DV16" s="624"/>
      <c r="DW16" s="624"/>
      <c r="DX16" s="624"/>
      <c r="DY16" s="624"/>
      <c r="DZ16" s="624"/>
      <c r="EA16" s="624"/>
      <c r="EB16" s="624"/>
      <c r="EC16" s="633"/>
    </row>
    <row r="17" spans="2:133" ht="11.25" customHeight="1">
      <c r="B17" s="620" t="s">
        <v>253</v>
      </c>
      <c r="C17" s="621"/>
      <c r="D17" s="621"/>
      <c r="E17" s="621"/>
      <c r="F17" s="621"/>
      <c r="G17" s="621"/>
      <c r="H17" s="621"/>
      <c r="I17" s="621"/>
      <c r="J17" s="621"/>
      <c r="K17" s="621"/>
      <c r="L17" s="621"/>
      <c r="M17" s="621"/>
      <c r="N17" s="621"/>
      <c r="O17" s="621"/>
      <c r="P17" s="621"/>
      <c r="Q17" s="622"/>
      <c r="R17" s="623">
        <v>21701</v>
      </c>
      <c r="S17" s="624"/>
      <c r="T17" s="624"/>
      <c r="U17" s="624"/>
      <c r="V17" s="624"/>
      <c r="W17" s="624"/>
      <c r="X17" s="624"/>
      <c r="Y17" s="625"/>
      <c r="Z17" s="626">
        <v>0.2</v>
      </c>
      <c r="AA17" s="626"/>
      <c r="AB17" s="626"/>
      <c r="AC17" s="626"/>
      <c r="AD17" s="627">
        <v>21701</v>
      </c>
      <c r="AE17" s="627"/>
      <c r="AF17" s="627"/>
      <c r="AG17" s="627"/>
      <c r="AH17" s="627"/>
      <c r="AI17" s="627"/>
      <c r="AJ17" s="627"/>
      <c r="AK17" s="627"/>
      <c r="AL17" s="628">
        <v>0.4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983168</v>
      </c>
      <c r="CS17" s="624"/>
      <c r="CT17" s="624"/>
      <c r="CU17" s="624"/>
      <c r="CV17" s="624"/>
      <c r="CW17" s="624"/>
      <c r="CX17" s="624"/>
      <c r="CY17" s="625"/>
      <c r="CZ17" s="626">
        <v>9.4</v>
      </c>
      <c r="DA17" s="626"/>
      <c r="DB17" s="626"/>
      <c r="DC17" s="626"/>
      <c r="DD17" s="632" t="s">
        <v>122</v>
      </c>
      <c r="DE17" s="624"/>
      <c r="DF17" s="624"/>
      <c r="DG17" s="624"/>
      <c r="DH17" s="624"/>
      <c r="DI17" s="624"/>
      <c r="DJ17" s="624"/>
      <c r="DK17" s="624"/>
      <c r="DL17" s="624"/>
      <c r="DM17" s="624"/>
      <c r="DN17" s="624"/>
      <c r="DO17" s="624"/>
      <c r="DP17" s="625"/>
      <c r="DQ17" s="632">
        <v>956315</v>
      </c>
      <c r="DR17" s="624"/>
      <c r="DS17" s="624"/>
      <c r="DT17" s="624"/>
      <c r="DU17" s="624"/>
      <c r="DV17" s="624"/>
      <c r="DW17" s="624"/>
      <c r="DX17" s="624"/>
      <c r="DY17" s="624"/>
      <c r="DZ17" s="624"/>
      <c r="EA17" s="624"/>
      <c r="EB17" s="624"/>
      <c r="EC17" s="633"/>
    </row>
    <row r="18" spans="2:133" ht="11.25" customHeight="1">
      <c r="B18" s="620" t="s">
        <v>256</v>
      </c>
      <c r="C18" s="621"/>
      <c r="D18" s="621"/>
      <c r="E18" s="621"/>
      <c r="F18" s="621"/>
      <c r="G18" s="621"/>
      <c r="H18" s="621"/>
      <c r="I18" s="621"/>
      <c r="J18" s="621"/>
      <c r="K18" s="621"/>
      <c r="L18" s="621"/>
      <c r="M18" s="621"/>
      <c r="N18" s="621"/>
      <c r="O18" s="621"/>
      <c r="P18" s="621"/>
      <c r="Q18" s="622"/>
      <c r="R18" s="623">
        <v>6235</v>
      </c>
      <c r="S18" s="624"/>
      <c r="T18" s="624"/>
      <c r="U18" s="624"/>
      <c r="V18" s="624"/>
      <c r="W18" s="624"/>
      <c r="X18" s="624"/>
      <c r="Y18" s="625"/>
      <c r="Z18" s="626">
        <v>0.1</v>
      </c>
      <c r="AA18" s="626"/>
      <c r="AB18" s="626"/>
      <c r="AC18" s="626"/>
      <c r="AD18" s="627">
        <v>6235</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c r="B19" s="620" t="s">
        <v>259</v>
      </c>
      <c r="C19" s="621"/>
      <c r="D19" s="621"/>
      <c r="E19" s="621"/>
      <c r="F19" s="621"/>
      <c r="G19" s="621"/>
      <c r="H19" s="621"/>
      <c r="I19" s="621"/>
      <c r="J19" s="621"/>
      <c r="K19" s="621"/>
      <c r="L19" s="621"/>
      <c r="M19" s="621"/>
      <c r="N19" s="621"/>
      <c r="O19" s="621"/>
      <c r="P19" s="621"/>
      <c r="Q19" s="622"/>
      <c r="R19" s="623">
        <v>5018</v>
      </c>
      <c r="S19" s="624"/>
      <c r="T19" s="624"/>
      <c r="U19" s="624"/>
      <c r="V19" s="624"/>
      <c r="W19" s="624"/>
      <c r="X19" s="624"/>
      <c r="Y19" s="625"/>
      <c r="Z19" s="626">
        <v>0</v>
      </c>
      <c r="AA19" s="626"/>
      <c r="AB19" s="626"/>
      <c r="AC19" s="626"/>
      <c r="AD19" s="627">
        <v>5018</v>
      </c>
      <c r="AE19" s="627"/>
      <c r="AF19" s="627"/>
      <c r="AG19" s="627"/>
      <c r="AH19" s="627"/>
      <c r="AI19" s="627"/>
      <c r="AJ19" s="627"/>
      <c r="AK19" s="627"/>
      <c r="AL19" s="628">
        <v>0.1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c r="B20" s="636" t="s">
        <v>262</v>
      </c>
      <c r="C20" s="637"/>
      <c r="D20" s="637"/>
      <c r="E20" s="637"/>
      <c r="F20" s="637"/>
      <c r="G20" s="637"/>
      <c r="H20" s="637"/>
      <c r="I20" s="637"/>
      <c r="J20" s="637"/>
      <c r="K20" s="637"/>
      <c r="L20" s="637"/>
      <c r="M20" s="637"/>
      <c r="N20" s="637"/>
      <c r="O20" s="637"/>
      <c r="P20" s="637"/>
      <c r="Q20" s="638"/>
      <c r="R20" s="623">
        <v>1217</v>
      </c>
      <c r="S20" s="624"/>
      <c r="T20" s="624"/>
      <c r="U20" s="624"/>
      <c r="V20" s="624"/>
      <c r="W20" s="624"/>
      <c r="X20" s="624"/>
      <c r="Y20" s="625"/>
      <c r="Z20" s="626">
        <v>0</v>
      </c>
      <c r="AA20" s="626"/>
      <c r="AB20" s="626"/>
      <c r="AC20" s="626"/>
      <c r="AD20" s="627">
        <v>1217</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10492215</v>
      </c>
      <c r="CS20" s="624"/>
      <c r="CT20" s="624"/>
      <c r="CU20" s="624"/>
      <c r="CV20" s="624"/>
      <c r="CW20" s="624"/>
      <c r="CX20" s="624"/>
      <c r="CY20" s="625"/>
      <c r="CZ20" s="626">
        <v>100</v>
      </c>
      <c r="DA20" s="626"/>
      <c r="DB20" s="626"/>
      <c r="DC20" s="626"/>
      <c r="DD20" s="632">
        <v>3756006</v>
      </c>
      <c r="DE20" s="624"/>
      <c r="DF20" s="624"/>
      <c r="DG20" s="624"/>
      <c r="DH20" s="624"/>
      <c r="DI20" s="624"/>
      <c r="DJ20" s="624"/>
      <c r="DK20" s="624"/>
      <c r="DL20" s="624"/>
      <c r="DM20" s="624"/>
      <c r="DN20" s="624"/>
      <c r="DO20" s="624"/>
      <c r="DP20" s="625"/>
      <c r="DQ20" s="632">
        <v>5729565</v>
      </c>
      <c r="DR20" s="624"/>
      <c r="DS20" s="624"/>
      <c r="DT20" s="624"/>
      <c r="DU20" s="624"/>
      <c r="DV20" s="624"/>
      <c r="DW20" s="624"/>
      <c r="DX20" s="624"/>
      <c r="DY20" s="624"/>
      <c r="DZ20" s="624"/>
      <c r="EA20" s="624"/>
      <c r="EB20" s="624"/>
      <c r="EC20" s="633"/>
    </row>
    <row r="21" spans="2:133" ht="11.25" customHeight="1">
      <c r="B21" s="620" t="s">
        <v>265</v>
      </c>
      <c r="C21" s="621"/>
      <c r="D21" s="621"/>
      <c r="E21" s="621"/>
      <c r="F21" s="621"/>
      <c r="G21" s="621"/>
      <c r="H21" s="621"/>
      <c r="I21" s="621"/>
      <c r="J21" s="621"/>
      <c r="K21" s="621"/>
      <c r="L21" s="621"/>
      <c r="M21" s="621"/>
      <c r="N21" s="621"/>
      <c r="O21" s="621"/>
      <c r="P21" s="621"/>
      <c r="Q21" s="622"/>
      <c r="R21" s="623">
        <v>3966625</v>
      </c>
      <c r="S21" s="624"/>
      <c r="T21" s="624"/>
      <c r="U21" s="624"/>
      <c r="V21" s="624"/>
      <c r="W21" s="624"/>
      <c r="X21" s="624"/>
      <c r="Y21" s="625"/>
      <c r="Z21" s="626">
        <v>37.200000000000003</v>
      </c>
      <c r="AA21" s="626"/>
      <c r="AB21" s="626"/>
      <c r="AC21" s="626"/>
      <c r="AD21" s="627">
        <v>3601719</v>
      </c>
      <c r="AE21" s="627"/>
      <c r="AF21" s="627"/>
      <c r="AG21" s="627"/>
      <c r="AH21" s="627"/>
      <c r="AI21" s="627"/>
      <c r="AJ21" s="627"/>
      <c r="AK21" s="627"/>
      <c r="AL21" s="628">
        <v>73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267</v>
      </c>
      <c r="C22" s="621"/>
      <c r="D22" s="621"/>
      <c r="E22" s="621"/>
      <c r="F22" s="621"/>
      <c r="G22" s="621"/>
      <c r="H22" s="621"/>
      <c r="I22" s="621"/>
      <c r="J22" s="621"/>
      <c r="K22" s="621"/>
      <c r="L22" s="621"/>
      <c r="M22" s="621"/>
      <c r="N22" s="621"/>
      <c r="O22" s="621"/>
      <c r="P22" s="621"/>
      <c r="Q22" s="622"/>
      <c r="R22" s="623">
        <v>3601719</v>
      </c>
      <c r="S22" s="624"/>
      <c r="T22" s="624"/>
      <c r="U22" s="624"/>
      <c r="V22" s="624"/>
      <c r="W22" s="624"/>
      <c r="X22" s="624"/>
      <c r="Y22" s="625"/>
      <c r="Z22" s="626">
        <v>33.799999999999997</v>
      </c>
      <c r="AA22" s="626"/>
      <c r="AB22" s="626"/>
      <c r="AC22" s="626"/>
      <c r="AD22" s="627">
        <v>3601719</v>
      </c>
      <c r="AE22" s="627"/>
      <c r="AF22" s="627"/>
      <c r="AG22" s="627"/>
      <c r="AH22" s="627"/>
      <c r="AI22" s="627"/>
      <c r="AJ22" s="627"/>
      <c r="AK22" s="627"/>
      <c r="AL22" s="628">
        <v>73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270</v>
      </c>
      <c r="C23" s="621"/>
      <c r="D23" s="621"/>
      <c r="E23" s="621"/>
      <c r="F23" s="621"/>
      <c r="G23" s="621"/>
      <c r="H23" s="621"/>
      <c r="I23" s="621"/>
      <c r="J23" s="621"/>
      <c r="K23" s="621"/>
      <c r="L23" s="621"/>
      <c r="M23" s="621"/>
      <c r="N23" s="621"/>
      <c r="O23" s="621"/>
      <c r="P23" s="621"/>
      <c r="Q23" s="622"/>
      <c r="R23" s="623">
        <v>364906</v>
      </c>
      <c r="S23" s="624"/>
      <c r="T23" s="624"/>
      <c r="U23" s="624"/>
      <c r="V23" s="624"/>
      <c r="W23" s="624"/>
      <c r="X23" s="624"/>
      <c r="Y23" s="625"/>
      <c r="Z23" s="626">
        <v>3.4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3421529</v>
      </c>
      <c r="CS24" s="613"/>
      <c r="CT24" s="613"/>
      <c r="CU24" s="613"/>
      <c r="CV24" s="613"/>
      <c r="CW24" s="613"/>
      <c r="CX24" s="613"/>
      <c r="CY24" s="614"/>
      <c r="CZ24" s="617">
        <v>32.6</v>
      </c>
      <c r="DA24" s="618"/>
      <c r="DB24" s="618"/>
      <c r="DC24" s="634"/>
      <c r="DD24" s="658">
        <v>2916223</v>
      </c>
      <c r="DE24" s="613"/>
      <c r="DF24" s="613"/>
      <c r="DG24" s="613"/>
      <c r="DH24" s="613"/>
      <c r="DI24" s="613"/>
      <c r="DJ24" s="613"/>
      <c r="DK24" s="614"/>
      <c r="DL24" s="658">
        <v>2548219</v>
      </c>
      <c r="DM24" s="613"/>
      <c r="DN24" s="613"/>
      <c r="DO24" s="613"/>
      <c r="DP24" s="613"/>
      <c r="DQ24" s="613"/>
      <c r="DR24" s="613"/>
      <c r="DS24" s="613"/>
      <c r="DT24" s="613"/>
      <c r="DU24" s="613"/>
      <c r="DV24" s="614"/>
      <c r="DW24" s="617">
        <v>51.4</v>
      </c>
      <c r="DX24" s="618"/>
      <c r="DY24" s="618"/>
      <c r="DZ24" s="618"/>
      <c r="EA24" s="618"/>
      <c r="EB24" s="618"/>
      <c r="EC24" s="619"/>
    </row>
    <row r="25" spans="2:133" ht="11.25" customHeight="1">
      <c r="B25" s="620" t="s">
        <v>280</v>
      </c>
      <c r="C25" s="621"/>
      <c r="D25" s="621"/>
      <c r="E25" s="621"/>
      <c r="F25" s="621"/>
      <c r="G25" s="621"/>
      <c r="H25" s="621"/>
      <c r="I25" s="621"/>
      <c r="J25" s="621"/>
      <c r="K25" s="621"/>
      <c r="L25" s="621"/>
      <c r="M25" s="621"/>
      <c r="N25" s="621"/>
      <c r="O25" s="621"/>
      <c r="P25" s="621"/>
      <c r="Q25" s="622"/>
      <c r="R25" s="623">
        <v>5291588</v>
      </c>
      <c r="S25" s="624"/>
      <c r="T25" s="624"/>
      <c r="U25" s="624"/>
      <c r="V25" s="624"/>
      <c r="W25" s="624"/>
      <c r="X25" s="624"/>
      <c r="Y25" s="625"/>
      <c r="Z25" s="626">
        <v>49.7</v>
      </c>
      <c r="AA25" s="626"/>
      <c r="AB25" s="626"/>
      <c r="AC25" s="626"/>
      <c r="AD25" s="627">
        <v>4926682</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1651635</v>
      </c>
      <c r="CS25" s="655"/>
      <c r="CT25" s="655"/>
      <c r="CU25" s="655"/>
      <c r="CV25" s="655"/>
      <c r="CW25" s="655"/>
      <c r="CX25" s="655"/>
      <c r="CY25" s="656"/>
      <c r="CZ25" s="628">
        <v>15.7</v>
      </c>
      <c r="DA25" s="653"/>
      <c r="DB25" s="653"/>
      <c r="DC25" s="657"/>
      <c r="DD25" s="632">
        <v>1559637</v>
      </c>
      <c r="DE25" s="655"/>
      <c r="DF25" s="655"/>
      <c r="DG25" s="655"/>
      <c r="DH25" s="655"/>
      <c r="DI25" s="655"/>
      <c r="DJ25" s="655"/>
      <c r="DK25" s="656"/>
      <c r="DL25" s="632">
        <v>1428338</v>
      </c>
      <c r="DM25" s="655"/>
      <c r="DN25" s="655"/>
      <c r="DO25" s="655"/>
      <c r="DP25" s="655"/>
      <c r="DQ25" s="655"/>
      <c r="DR25" s="655"/>
      <c r="DS25" s="655"/>
      <c r="DT25" s="655"/>
      <c r="DU25" s="655"/>
      <c r="DV25" s="656"/>
      <c r="DW25" s="628">
        <v>28.8</v>
      </c>
      <c r="DX25" s="653"/>
      <c r="DY25" s="653"/>
      <c r="DZ25" s="653"/>
      <c r="EA25" s="653"/>
      <c r="EB25" s="653"/>
      <c r="EC25" s="654"/>
    </row>
    <row r="26" spans="2:133" ht="11.25" customHeight="1">
      <c r="B26" s="620" t="s">
        <v>283</v>
      </c>
      <c r="C26" s="621"/>
      <c r="D26" s="621"/>
      <c r="E26" s="621"/>
      <c r="F26" s="621"/>
      <c r="G26" s="621"/>
      <c r="H26" s="621"/>
      <c r="I26" s="621"/>
      <c r="J26" s="621"/>
      <c r="K26" s="621"/>
      <c r="L26" s="621"/>
      <c r="M26" s="621"/>
      <c r="N26" s="621"/>
      <c r="O26" s="621"/>
      <c r="P26" s="621"/>
      <c r="Q26" s="622"/>
      <c r="R26" s="623">
        <v>845</v>
      </c>
      <c r="S26" s="624"/>
      <c r="T26" s="624"/>
      <c r="U26" s="624"/>
      <c r="V26" s="624"/>
      <c r="W26" s="624"/>
      <c r="X26" s="624"/>
      <c r="Y26" s="625"/>
      <c r="Z26" s="626">
        <v>0</v>
      </c>
      <c r="AA26" s="626"/>
      <c r="AB26" s="626"/>
      <c r="AC26" s="626"/>
      <c r="AD26" s="627">
        <v>845</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984775</v>
      </c>
      <c r="CS26" s="624"/>
      <c r="CT26" s="624"/>
      <c r="CU26" s="624"/>
      <c r="CV26" s="624"/>
      <c r="CW26" s="624"/>
      <c r="CX26" s="624"/>
      <c r="CY26" s="625"/>
      <c r="CZ26" s="628">
        <v>9.4</v>
      </c>
      <c r="DA26" s="653"/>
      <c r="DB26" s="653"/>
      <c r="DC26" s="657"/>
      <c r="DD26" s="632">
        <v>984740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c r="B27" s="620" t="s">
        <v>286</v>
      </c>
      <c r="C27" s="621"/>
      <c r="D27" s="621"/>
      <c r="E27" s="621"/>
      <c r="F27" s="621"/>
      <c r="G27" s="621"/>
      <c r="H27" s="621"/>
      <c r="I27" s="621"/>
      <c r="J27" s="621"/>
      <c r="K27" s="621"/>
      <c r="L27" s="621"/>
      <c r="M27" s="621"/>
      <c r="N27" s="621"/>
      <c r="O27" s="621"/>
      <c r="P27" s="621"/>
      <c r="Q27" s="622"/>
      <c r="R27" s="623">
        <v>166424</v>
      </c>
      <c r="S27" s="624"/>
      <c r="T27" s="624"/>
      <c r="U27" s="624"/>
      <c r="V27" s="624"/>
      <c r="W27" s="624"/>
      <c r="X27" s="624"/>
      <c r="Y27" s="625"/>
      <c r="Z27" s="626">
        <v>1.6</v>
      </c>
      <c r="AA27" s="626"/>
      <c r="AB27" s="626"/>
      <c r="AC27" s="626"/>
      <c r="AD27" s="627">
        <v>176</v>
      </c>
      <c r="AE27" s="627"/>
      <c r="AF27" s="627"/>
      <c r="AG27" s="627"/>
      <c r="AH27" s="627"/>
      <c r="AI27" s="627"/>
      <c r="AJ27" s="627"/>
      <c r="AK27" s="627"/>
      <c r="AL27" s="628">
        <v>0</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922237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786726</v>
      </c>
      <c r="CS27" s="655"/>
      <c r="CT27" s="655"/>
      <c r="CU27" s="655"/>
      <c r="CV27" s="655"/>
      <c r="CW27" s="655"/>
      <c r="CX27" s="655"/>
      <c r="CY27" s="656"/>
      <c r="CZ27" s="628">
        <v>7.5</v>
      </c>
      <c r="DA27" s="653"/>
      <c r="DB27" s="653"/>
      <c r="DC27" s="657"/>
      <c r="DD27" s="632">
        <v>400271</v>
      </c>
      <c r="DE27" s="655"/>
      <c r="DF27" s="655"/>
      <c r="DG27" s="655"/>
      <c r="DH27" s="655"/>
      <c r="DI27" s="655"/>
      <c r="DJ27" s="655"/>
      <c r="DK27" s="656"/>
      <c r="DL27" s="632">
        <v>163566</v>
      </c>
      <c r="DM27" s="655"/>
      <c r="DN27" s="655"/>
      <c r="DO27" s="655"/>
      <c r="DP27" s="655"/>
      <c r="DQ27" s="655"/>
      <c r="DR27" s="655"/>
      <c r="DS27" s="655"/>
      <c r="DT27" s="655"/>
      <c r="DU27" s="655"/>
      <c r="DV27" s="656"/>
      <c r="DW27" s="628">
        <v>3.3</v>
      </c>
      <c r="DX27" s="653"/>
      <c r="DY27" s="653"/>
      <c r="DZ27" s="653"/>
      <c r="EA27" s="653"/>
      <c r="EB27" s="653"/>
      <c r="EC27" s="654"/>
    </row>
    <row r="28" spans="2:133" ht="11.25" customHeight="1">
      <c r="B28" s="620" t="s">
        <v>289</v>
      </c>
      <c r="C28" s="621"/>
      <c r="D28" s="621"/>
      <c r="E28" s="621"/>
      <c r="F28" s="621"/>
      <c r="G28" s="621"/>
      <c r="H28" s="621"/>
      <c r="I28" s="621"/>
      <c r="J28" s="621"/>
      <c r="K28" s="621"/>
      <c r="L28" s="621"/>
      <c r="M28" s="621"/>
      <c r="N28" s="621"/>
      <c r="O28" s="621"/>
      <c r="P28" s="621"/>
      <c r="Q28" s="622"/>
      <c r="R28" s="623">
        <v>71297</v>
      </c>
      <c r="S28" s="624"/>
      <c r="T28" s="624"/>
      <c r="U28" s="624"/>
      <c r="V28" s="624"/>
      <c r="W28" s="624"/>
      <c r="X28" s="624"/>
      <c r="Y28" s="625"/>
      <c r="Z28" s="626">
        <v>0.7</v>
      </c>
      <c r="AA28" s="626"/>
      <c r="AB28" s="626"/>
      <c r="AC28" s="626"/>
      <c r="AD28" s="627">
        <v>1532</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983168</v>
      </c>
      <c r="CS28" s="624"/>
      <c r="CT28" s="624"/>
      <c r="CU28" s="624"/>
      <c r="CV28" s="624"/>
      <c r="CW28" s="624"/>
      <c r="CX28" s="624"/>
      <c r="CY28" s="625"/>
      <c r="CZ28" s="628">
        <v>9.4</v>
      </c>
      <c r="DA28" s="653"/>
      <c r="DB28" s="653"/>
      <c r="DC28" s="657"/>
      <c r="DD28" s="632">
        <v>956315</v>
      </c>
      <c r="DE28" s="624"/>
      <c r="DF28" s="624"/>
      <c r="DG28" s="624"/>
      <c r="DH28" s="624"/>
      <c r="DI28" s="624"/>
      <c r="DJ28" s="624"/>
      <c r="DK28" s="625"/>
      <c r="DL28" s="632">
        <v>956315</v>
      </c>
      <c r="DM28" s="624"/>
      <c r="DN28" s="624"/>
      <c r="DO28" s="624"/>
      <c r="DP28" s="624"/>
      <c r="DQ28" s="624"/>
      <c r="DR28" s="624"/>
      <c r="DS28" s="624"/>
      <c r="DT28" s="624"/>
      <c r="DU28" s="624"/>
      <c r="DV28" s="625"/>
      <c r="DW28" s="628">
        <v>19.3</v>
      </c>
      <c r="DX28" s="653"/>
      <c r="DY28" s="653"/>
      <c r="DZ28" s="653"/>
      <c r="EA28" s="653"/>
      <c r="EB28" s="653"/>
      <c r="EC28" s="654"/>
    </row>
    <row r="29" spans="2:133" ht="11.25" customHeight="1">
      <c r="B29" s="620" t="s">
        <v>291</v>
      </c>
      <c r="C29" s="621"/>
      <c r="D29" s="621"/>
      <c r="E29" s="621"/>
      <c r="F29" s="621"/>
      <c r="G29" s="621"/>
      <c r="H29" s="621"/>
      <c r="I29" s="621"/>
      <c r="J29" s="621"/>
      <c r="K29" s="621"/>
      <c r="L29" s="621"/>
      <c r="M29" s="621"/>
      <c r="N29" s="621"/>
      <c r="O29" s="621"/>
      <c r="P29" s="621"/>
      <c r="Q29" s="622"/>
      <c r="R29" s="623">
        <v>84114</v>
      </c>
      <c r="S29" s="624"/>
      <c r="T29" s="624"/>
      <c r="U29" s="624"/>
      <c r="V29" s="624"/>
      <c r="W29" s="624"/>
      <c r="X29" s="624"/>
      <c r="Y29" s="625"/>
      <c r="Z29" s="626">
        <v>0.8</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982967</v>
      </c>
      <c r="CS29" s="655"/>
      <c r="CT29" s="655"/>
      <c r="CU29" s="655"/>
      <c r="CV29" s="655"/>
      <c r="CW29" s="655"/>
      <c r="CX29" s="655"/>
      <c r="CY29" s="656"/>
      <c r="CZ29" s="628">
        <v>9.4</v>
      </c>
      <c r="DA29" s="653"/>
      <c r="DB29" s="653"/>
      <c r="DC29" s="657"/>
      <c r="DD29" s="632">
        <v>956114</v>
      </c>
      <c r="DE29" s="655"/>
      <c r="DF29" s="655"/>
      <c r="DG29" s="655"/>
      <c r="DH29" s="655"/>
      <c r="DI29" s="655"/>
      <c r="DJ29" s="655"/>
      <c r="DK29" s="656"/>
      <c r="DL29" s="632">
        <v>956114</v>
      </c>
      <c r="DM29" s="655"/>
      <c r="DN29" s="655"/>
      <c r="DO29" s="655"/>
      <c r="DP29" s="655"/>
      <c r="DQ29" s="655"/>
      <c r="DR29" s="655"/>
      <c r="DS29" s="655"/>
      <c r="DT29" s="655"/>
      <c r="DU29" s="655"/>
      <c r="DV29" s="656"/>
      <c r="DW29" s="628">
        <v>19.3</v>
      </c>
      <c r="DX29" s="653"/>
      <c r="DY29" s="653"/>
      <c r="DZ29" s="653"/>
      <c r="EA29" s="653"/>
      <c r="EB29" s="653"/>
      <c r="EC29" s="654"/>
    </row>
    <row r="30" spans="2:133" ht="11.25" customHeight="1">
      <c r="B30" s="620" t="s">
        <v>293</v>
      </c>
      <c r="C30" s="621"/>
      <c r="D30" s="621"/>
      <c r="E30" s="621"/>
      <c r="F30" s="621"/>
      <c r="G30" s="621"/>
      <c r="H30" s="621"/>
      <c r="I30" s="621"/>
      <c r="J30" s="621"/>
      <c r="K30" s="621"/>
      <c r="L30" s="621"/>
      <c r="M30" s="621"/>
      <c r="N30" s="621"/>
      <c r="O30" s="621"/>
      <c r="P30" s="621"/>
      <c r="Q30" s="622"/>
      <c r="R30" s="623">
        <v>843786</v>
      </c>
      <c r="S30" s="624"/>
      <c r="T30" s="624"/>
      <c r="U30" s="624"/>
      <c r="V30" s="624"/>
      <c r="W30" s="624"/>
      <c r="X30" s="624"/>
      <c r="Y30" s="625"/>
      <c r="Z30" s="626">
        <v>7.9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951869</v>
      </c>
      <c r="CS30" s="624"/>
      <c r="CT30" s="624"/>
      <c r="CU30" s="624"/>
      <c r="CV30" s="624"/>
      <c r="CW30" s="624"/>
      <c r="CX30" s="624"/>
      <c r="CY30" s="625"/>
      <c r="CZ30" s="628">
        <v>9.1</v>
      </c>
      <c r="DA30" s="653"/>
      <c r="DB30" s="653"/>
      <c r="DC30" s="657"/>
      <c r="DD30" s="632">
        <v>926624</v>
      </c>
      <c r="DE30" s="624"/>
      <c r="DF30" s="624"/>
      <c r="DG30" s="624"/>
      <c r="DH30" s="624"/>
      <c r="DI30" s="624"/>
      <c r="DJ30" s="624"/>
      <c r="DK30" s="625"/>
      <c r="DL30" s="632">
        <v>926624</v>
      </c>
      <c r="DM30" s="624"/>
      <c r="DN30" s="624"/>
      <c r="DO30" s="624"/>
      <c r="DP30" s="624"/>
      <c r="DQ30" s="624"/>
      <c r="DR30" s="624"/>
      <c r="DS30" s="624"/>
      <c r="DT30" s="624"/>
      <c r="DU30" s="624"/>
      <c r="DV30" s="625"/>
      <c r="DW30" s="628">
        <v>18.7</v>
      </c>
      <c r="DX30" s="653"/>
      <c r="DY30" s="653"/>
      <c r="DZ30" s="653"/>
      <c r="EA30" s="653"/>
      <c r="EB30" s="653"/>
      <c r="EC30" s="654"/>
    </row>
    <row r="31" spans="2:133" ht="11.25" customHeight="1">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99.6</v>
      </c>
      <c r="BH31" s="667"/>
      <c r="BI31" s="667"/>
      <c r="BJ31" s="667"/>
      <c r="BK31" s="667"/>
      <c r="BL31" s="667"/>
      <c r="BM31" s="618">
        <v>99</v>
      </c>
      <c r="BN31" s="667"/>
      <c r="BO31" s="667"/>
      <c r="BP31" s="667"/>
      <c r="BQ31" s="668"/>
      <c r="BR31" s="679">
        <v>99.6</v>
      </c>
      <c r="BS31" s="667"/>
      <c r="BT31" s="667"/>
      <c r="BU31" s="667"/>
      <c r="BV31" s="667"/>
      <c r="BW31" s="667"/>
      <c r="BX31" s="618">
        <v>98.9</v>
      </c>
      <c r="BY31" s="667"/>
      <c r="BZ31" s="667"/>
      <c r="CA31" s="667"/>
      <c r="CB31" s="668"/>
      <c r="CD31" s="661"/>
      <c r="CE31" s="662"/>
      <c r="CF31" s="620" t="s">
        <v>300</v>
      </c>
      <c r="CG31" s="621"/>
      <c r="CH31" s="621"/>
      <c r="CI31" s="621"/>
      <c r="CJ31" s="621"/>
      <c r="CK31" s="621"/>
      <c r="CL31" s="621"/>
      <c r="CM31" s="621"/>
      <c r="CN31" s="621"/>
      <c r="CO31" s="621"/>
      <c r="CP31" s="621"/>
      <c r="CQ31" s="622"/>
      <c r="CR31" s="623">
        <v>31098</v>
      </c>
      <c r="CS31" s="655"/>
      <c r="CT31" s="655"/>
      <c r="CU31" s="655"/>
      <c r="CV31" s="655"/>
      <c r="CW31" s="655"/>
      <c r="CX31" s="655"/>
      <c r="CY31" s="656"/>
      <c r="CZ31" s="628">
        <v>0.3</v>
      </c>
      <c r="DA31" s="653"/>
      <c r="DB31" s="653"/>
      <c r="DC31" s="657"/>
      <c r="DD31" s="632">
        <v>29490</v>
      </c>
      <c r="DE31" s="655"/>
      <c r="DF31" s="655"/>
      <c r="DG31" s="655"/>
      <c r="DH31" s="655"/>
      <c r="DI31" s="655"/>
      <c r="DJ31" s="655"/>
      <c r="DK31" s="656"/>
      <c r="DL31" s="632">
        <v>29490</v>
      </c>
      <c r="DM31" s="655"/>
      <c r="DN31" s="655"/>
      <c r="DO31" s="655"/>
      <c r="DP31" s="655"/>
      <c r="DQ31" s="655"/>
      <c r="DR31" s="655"/>
      <c r="DS31" s="655"/>
      <c r="DT31" s="655"/>
      <c r="DU31" s="655"/>
      <c r="DV31" s="656"/>
      <c r="DW31" s="628">
        <v>0.6</v>
      </c>
      <c r="DX31" s="653"/>
      <c r="DY31" s="653"/>
      <c r="DZ31" s="653"/>
      <c r="EA31" s="653"/>
      <c r="EB31" s="653"/>
      <c r="EC31" s="654"/>
    </row>
    <row r="32" spans="2:133" ht="11.25" customHeight="1">
      <c r="B32" s="620" t="s">
        <v>301</v>
      </c>
      <c r="C32" s="621"/>
      <c r="D32" s="621"/>
      <c r="E32" s="621"/>
      <c r="F32" s="621"/>
      <c r="G32" s="621"/>
      <c r="H32" s="621"/>
      <c r="I32" s="621"/>
      <c r="J32" s="621"/>
      <c r="K32" s="621"/>
      <c r="L32" s="621"/>
      <c r="M32" s="621"/>
      <c r="N32" s="621"/>
      <c r="O32" s="621"/>
      <c r="P32" s="621"/>
      <c r="Q32" s="622"/>
      <c r="R32" s="623">
        <v>590668</v>
      </c>
      <c r="S32" s="624"/>
      <c r="T32" s="624"/>
      <c r="U32" s="624"/>
      <c r="V32" s="624"/>
      <c r="W32" s="624"/>
      <c r="X32" s="624"/>
      <c r="Y32" s="625"/>
      <c r="Z32" s="626">
        <v>5.5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99.8</v>
      </c>
      <c r="BH32" s="655"/>
      <c r="BI32" s="655"/>
      <c r="BJ32" s="655"/>
      <c r="BK32" s="655"/>
      <c r="BL32" s="655"/>
      <c r="BM32" s="629">
        <v>99.5</v>
      </c>
      <c r="BN32" s="655"/>
      <c r="BO32" s="655"/>
      <c r="BP32" s="655"/>
      <c r="BQ32" s="678"/>
      <c r="BR32" s="680">
        <v>99.8</v>
      </c>
      <c r="BS32" s="655"/>
      <c r="BT32" s="655"/>
      <c r="BU32" s="655"/>
      <c r="BV32" s="655"/>
      <c r="BW32" s="655"/>
      <c r="BX32" s="629">
        <v>99.2</v>
      </c>
      <c r="BY32" s="655"/>
      <c r="BZ32" s="655"/>
      <c r="CA32" s="655"/>
      <c r="CB32" s="678"/>
      <c r="CD32" s="663"/>
      <c r="CE32" s="664"/>
      <c r="CF32" s="620" t="s">
        <v>304</v>
      </c>
      <c r="CG32" s="621"/>
      <c r="CH32" s="621"/>
      <c r="CI32" s="621"/>
      <c r="CJ32" s="621"/>
      <c r="CK32" s="621"/>
      <c r="CL32" s="621"/>
      <c r="CM32" s="621"/>
      <c r="CN32" s="621"/>
      <c r="CO32" s="621"/>
      <c r="CP32" s="621"/>
      <c r="CQ32" s="622"/>
      <c r="CR32" s="623">
        <v>201</v>
      </c>
      <c r="CS32" s="624"/>
      <c r="CT32" s="624"/>
      <c r="CU32" s="624"/>
      <c r="CV32" s="624"/>
      <c r="CW32" s="624"/>
      <c r="CX32" s="624"/>
      <c r="CY32" s="625"/>
      <c r="CZ32" s="628">
        <v>0</v>
      </c>
      <c r="DA32" s="653"/>
      <c r="DB32" s="653"/>
      <c r="DC32" s="657"/>
      <c r="DD32" s="632">
        <v>201</v>
      </c>
      <c r="DE32" s="624"/>
      <c r="DF32" s="624"/>
      <c r="DG32" s="624"/>
      <c r="DH32" s="624"/>
      <c r="DI32" s="624"/>
      <c r="DJ32" s="624"/>
      <c r="DK32" s="625"/>
      <c r="DL32" s="632">
        <v>201</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305</v>
      </c>
      <c r="C33" s="621"/>
      <c r="D33" s="621"/>
      <c r="E33" s="621"/>
      <c r="F33" s="621"/>
      <c r="G33" s="621"/>
      <c r="H33" s="621"/>
      <c r="I33" s="621"/>
      <c r="J33" s="621"/>
      <c r="K33" s="621"/>
      <c r="L33" s="621"/>
      <c r="M33" s="621"/>
      <c r="N33" s="621"/>
      <c r="O33" s="621"/>
      <c r="P33" s="621"/>
      <c r="Q33" s="622"/>
      <c r="R33" s="623">
        <v>38666</v>
      </c>
      <c r="S33" s="624"/>
      <c r="T33" s="624"/>
      <c r="U33" s="624"/>
      <c r="V33" s="624"/>
      <c r="W33" s="624"/>
      <c r="X33" s="624"/>
      <c r="Y33" s="625"/>
      <c r="Z33" s="626">
        <v>0.4</v>
      </c>
      <c r="AA33" s="626"/>
      <c r="AB33" s="626"/>
      <c r="AC33" s="626"/>
      <c r="AD33" s="627">
        <v>5856</v>
      </c>
      <c r="AE33" s="627"/>
      <c r="AF33" s="627"/>
      <c r="AG33" s="627"/>
      <c r="AH33" s="627"/>
      <c r="AI33" s="627"/>
      <c r="AJ33" s="627"/>
      <c r="AK33" s="627"/>
      <c r="AL33" s="628">
        <v>0.1</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99.5</v>
      </c>
      <c r="BH33" s="682"/>
      <c r="BI33" s="682"/>
      <c r="BJ33" s="682"/>
      <c r="BK33" s="682"/>
      <c r="BL33" s="682"/>
      <c r="BM33" s="683">
        <v>98.6</v>
      </c>
      <c r="BN33" s="682"/>
      <c r="BO33" s="682"/>
      <c r="BP33" s="682"/>
      <c r="BQ33" s="684"/>
      <c r="BR33" s="681">
        <v>99.5</v>
      </c>
      <c r="BS33" s="682"/>
      <c r="BT33" s="682"/>
      <c r="BU33" s="682"/>
      <c r="BV33" s="682"/>
      <c r="BW33" s="682"/>
      <c r="BX33" s="683">
        <v>98.6</v>
      </c>
      <c r="BY33" s="682"/>
      <c r="BZ33" s="682"/>
      <c r="CA33" s="682"/>
      <c r="CB33" s="684"/>
      <c r="CD33" s="620" t="s">
        <v>307</v>
      </c>
      <c r="CE33" s="621"/>
      <c r="CF33" s="621"/>
      <c r="CG33" s="621"/>
      <c r="CH33" s="621"/>
      <c r="CI33" s="621"/>
      <c r="CJ33" s="621"/>
      <c r="CK33" s="621"/>
      <c r="CL33" s="621"/>
      <c r="CM33" s="621"/>
      <c r="CN33" s="621"/>
      <c r="CO33" s="621"/>
      <c r="CP33" s="621"/>
      <c r="CQ33" s="622"/>
      <c r="CR33" s="623">
        <v>3267656</v>
      </c>
      <c r="CS33" s="655"/>
      <c r="CT33" s="655"/>
      <c r="CU33" s="655"/>
      <c r="CV33" s="655"/>
      <c r="CW33" s="655"/>
      <c r="CX33" s="655"/>
      <c r="CY33" s="656"/>
      <c r="CZ33" s="628">
        <v>31.1</v>
      </c>
      <c r="DA33" s="653"/>
      <c r="DB33" s="653"/>
      <c r="DC33" s="657"/>
      <c r="DD33" s="632">
        <v>2488389</v>
      </c>
      <c r="DE33" s="655"/>
      <c r="DF33" s="655"/>
      <c r="DG33" s="655"/>
      <c r="DH33" s="655"/>
      <c r="DI33" s="655"/>
      <c r="DJ33" s="655"/>
      <c r="DK33" s="656"/>
      <c r="DL33" s="632">
        <v>1944575</v>
      </c>
      <c r="DM33" s="655"/>
      <c r="DN33" s="655"/>
      <c r="DO33" s="655"/>
      <c r="DP33" s="655"/>
      <c r="DQ33" s="655"/>
      <c r="DR33" s="655"/>
      <c r="DS33" s="655"/>
      <c r="DT33" s="655"/>
      <c r="DU33" s="655"/>
      <c r="DV33" s="656"/>
      <c r="DW33" s="628">
        <v>39.200000000000003</v>
      </c>
      <c r="DX33" s="653"/>
      <c r="DY33" s="653"/>
      <c r="DZ33" s="653"/>
      <c r="EA33" s="653"/>
      <c r="EB33" s="653"/>
      <c r="EC33" s="654"/>
    </row>
    <row r="34" spans="2:133" ht="11.25" customHeight="1">
      <c r="B34" s="620" t="s">
        <v>308</v>
      </c>
      <c r="C34" s="621"/>
      <c r="D34" s="621"/>
      <c r="E34" s="621"/>
      <c r="F34" s="621"/>
      <c r="G34" s="621"/>
      <c r="H34" s="621"/>
      <c r="I34" s="621"/>
      <c r="J34" s="621"/>
      <c r="K34" s="621"/>
      <c r="L34" s="621"/>
      <c r="M34" s="621"/>
      <c r="N34" s="621"/>
      <c r="O34" s="621"/>
      <c r="P34" s="621"/>
      <c r="Q34" s="622"/>
      <c r="R34" s="623">
        <v>85724</v>
      </c>
      <c r="S34" s="624"/>
      <c r="T34" s="624"/>
      <c r="U34" s="624"/>
      <c r="V34" s="624"/>
      <c r="W34" s="624"/>
      <c r="X34" s="624"/>
      <c r="Y34" s="625"/>
      <c r="Z34" s="626">
        <v>0.8</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1037830</v>
      </c>
      <c r="CS34" s="624"/>
      <c r="CT34" s="624"/>
      <c r="CU34" s="624"/>
      <c r="CV34" s="624"/>
      <c r="CW34" s="624"/>
      <c r="CX34" s="624"/>
      <c r="CY34" s="625"/>
      <c r="CZ34" s="628">
        <v>9.9</v>
      </c>
      <c r="DA34" s="653"/>
      <c r="DB34" s="653"/>
      <c r="DC34" s="657"/>
      <c r="DD34" s="632">
        <v>745747</v>
      </c>
      <c r="DE34" s="624"/>
      <c r="DF34" s="624"/>
      <c r="DG34" s="624"/>
      <c r="DH34" s="624"/>
      <c r="DI34" s="624"/>
      <c r="DJ34" s="624"/>
      <c r="DK34" s="625"/>
      <c r="DL34" s="632">
        <v>586853</v>
      </c>
      <c r="DM34" s="624"/>
      <c r="DN34" s="624"/>
      <c r="DO34" s="624"/>
      <c r="DP34" s="624"/>
      <c r="DQ34" s="624"/>
      <c r="DR34" s="624"/>
      <c r="DS34" s="624"/>
      <c r="DT34" s="624"/>
      <c r="DU34" s="624"/>
      <c r="DV34" s="625"/>
      <c r="DW34" s="628">
        <v>11.8</v>
      </c>
      <c r="DX34" s="653"/>
      <c r="DY34" s="653"/>
      <c r="DZ34" s="653"/>
      <c r="EA34" s="653"/>
      <c r="EB34" s="653"/>
      <c r="EC34" s="654"/>
    </row>
    <row r="35" spans="2:133" ht="11.25" customHeight="1">
      <c r="B35" s="620" t="s">
        <v>310</v>
      </c>
      <c r="C35" s="621"/>
      <c r="D35" s="621"/>
      <c r="E35" s="621"/>
      <c r="F35" s="621"/>
      <c r="G35" s="621"/>
      <c r="H35" s="621"/>
      <c r="I35" s="621"/>
      <c r="J35" s="621"/>
      <c r="K35" s="621"/>
      <c r="L35" s="621"/>
      <c r="M35" s="621"/>
      <c r="N35" s="621"/>
      <c r="O35" s="621"/>
      <c r="P35" s="621"/>
      <c r="Q35" s="622"/>
      <c r="R35" s="623">
        <v>472266</v>
      </c>
      <c r="S35" s="624"/>
      <c r="T35" s="624"/>
      <c r="U35" s="624"/>
      <c r="V35" s="624"/>
      <c r="W35" s="624"/>
      <c r="X35" s="624"/>
      <c r="Y35" s="625"/>
      <c r="Z35" s="626">
        <v>4.4000000000000004</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16295</v>
      </c>
      <c r="CS35" s="655"/>
      <c r="CT35" s="655"/>
      <c r="CU35" s="655"/>
      <c r="CV35" s="655"/>
      <c r="CW35" s="655"/>
      <c r="CX35" s="655"/>
      <c r="CY35" s="656"/>
      <c r="CZ35" s="628">
        <v>0.2</v>
      </c>
      <c r="DA35" s="653"/>
      <c r="DB35" s="653"/>
      <c r="DC35" s="657"/>
      <c r="DD35" s="632">
        <v>12313</v>
      </c>
      <c r="DE35" s="655"/>
      <c r="DF35" s="655"/>
      <c r="DG35" s="655"/>
      <c r="DH35" s="655"/>
      <c r="DI35" s="655"/>
      <c r="DJ35" s="655"/>
      <c r="DK35" s="656"/>
      <c r="DL35" s="632">
        <v>12313</v>
      </c>
      <c r="DM35" s="655"/>
      <c r="DN35" s="655"/>
      <c r="DO35" s="655"/>
      <c r="DP35" s="655"/>
      <c r="DQ35" s="655"/>
      <c r="DR35" s="655"/>
      <c r="DS35" s="655"/>
      <c r="DT35" s="655"/>
      <c r="DU35" s="655"/>
      <c r="DV35" s="656"/>
      <c r="DW35" s="628">
        <v>0.2</v>
      </c>
      <c r="DX35" s="653"/>
      <c r="DY35" s="653"/>
      <c r="DZ35" s="653"/>
      <c r="EA35" s="653"/>
      <c r="EB35" s="653"/>
      <c r="EC35" s="654"/>
    </row>
    <row r="36" spans="2:133" ht="11.25" customHeight="1">
      <c r="B36" s="620" t="s">
        <v>314</v>
      </c>
      <c r="C36" s="621"/>
      <c r="D36" s="621"/>
      <c r="E36" s="621"/>
      <c r="F36" s="621"/>
      <c r="G36" s="621"/>
      <c r="H36" s="621"/>
      <c r="I36" s="621"/>
      <c r="J36" s="621"/>
      <c r="K36" s="621"/>
      <c r="L36" s="621"/>
      <c r="M36" s="621"/>
      <c r="N36" s="621"/>
      <c r="O36" s="621"/>
      <c r="P36" s="621"/>
      <c r="Q36" s="622"/>
      <c r="R36" s="623">
        <v>257038</v>
      </c>
      <c r="S36" s="624"/>
      <c r="T36" s="624"/>
      <c r="U36" s="624"/>
      <c r="V36" s="624"/>
      <c r="W36" s="624"/>
      <c r="X36" s="624"/>
      <c r="Y36" s="625"/>
      <c r="Z36" s="626">
        <v>2.4</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986843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116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1302360</v>
      </c>
      <c r="CS36" s="624"/>
      <c r="CT36" s="624"/>
      <c r="CU36" s="624"/>
      <c r="CV36" s="624"/>
      <c r="CW36" s="624"/>
      <c r="CX36" s="624"/>
      <c r="CY36" s="625"/>
      <c r="CZ36" s="628">
        <v>12.4</v>
      </c>
      <c r="DA36" s="653"/>
      <c r="DB36" s="653"/>
      <c r="DC36" s="657"/>
      <c r="DD36" s="632">
        <v>1063925</v>
      </c>
      <c r="DE36" s="624"/>
      <c r="DF36" s="624"/>
      <c r="DG36" s="624"/>
      <c r="DH36" s="624"/>
      <c r="DI36" s="624"/>
      <c r="DJ36" s="624"/>
      <c r="DK36" s="625"/>
      <c r="DL36" s="632">
        <v>872489</v>
      </c>
      <c r="DM36" s="624"/>
      <c r="DN36" s="624"/>
      <c r="DO36" s="624"/>
      <c r="DP36" s="624"/>
      <c r="DQ36" s="624"/>
      <c r="DR36" s="624"/>
      <c r="DS36" s="624"/>
      <c r="DT36" s="624"/>
      <c r="DU36" s="624"/>
      <c r="DV36" s="625"/>
      <c r="DW36" s="628">
        <v>17.600000000000001</v>
      </c>
      <c r="DX36" s="653"/>
      <c r="DY36" s="653"/>
      <c r="DZ36" s="653"/>
      <c r="EA36" s="653"/>
      <c r="EB36" s="653"/>
      <c r="EC36" s="654"/>
    </row>
    <row r="37" spans="2:133" ht="11.25" customHeight="1">
      <c r="B37" s="620" t="s">
        <v>318</v>
      </c>
      <c r="C37" s="621"/>
      <c r="D37" s="621"/>
      <c r="E37" s="621"/>
      <c r="F37" s="621"/>
      <c r="G37" s="621"/>
      <c r="H37" s="621"/>
      <c r="I37" s="621"/>
      <c r="J37" s="621"/>
      <c r="K37" s="621"/>
      <c r="L37" s="621"/>
      <c r="M37" s="621"/>
      <c r="N37" s="621"/>
      <c r="O37" s="621"/>
      <c r="P37" s="621"/>
      <c r="Q37" s="622"/>
      <c r="R37" s="623">
        <v>112590</v>
      </c>
      <c r="S37" s="624"/>
      <c r="T37" s="624"/>
      <c r="U37" s="624"/>
      <c r="V37" s="624"/>
      <c r="W37" s="624"/>
      <c r="X37" s="624"/>
      <c r="Y37" s="625"/>
      <c r="Z37" s="626">
        <v>1.1000000000000001</v>
      </c>
      <c r="AA37" s="626"/>
      <c r="AB37" s="626"/>
      <c r="AC37" s="626"/>
      <c r="AD37" s="627">
        <v>1375</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192752</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-18210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363297</v>
      </c>
      <c r="CS37" s="655"/>
      <c r="CT37" s="655"/>
      <c r="CU37" s="655"/>
      <c r="CV37" s="655"/>
      <c r="CW37" s="655"/>
      <c r="CX37" s="655"/>
      <c r="CY37" s="656"/>
      <c r="CZ37" s="628">
        <v>3.5</v>
      </c>
      <c r="DA37" s="653"/>
      <c r="DB37" s="653"/>
      <c r="DC37" s="657"/>
      <c r="DD37" s="632">
        <v>338087</v>
      </c>
      <c r="DE37" s="655"/>
      <c r="DF37" s="655"/>
      <c r="DG37" s="655"/>
      <c r="DH37" s="655"/>
      <c r="DI37" s="655"/>
      <c r="DJ37" s="655"/>
      <c r="DK37" s="656"/>
      <c r="DL37" s="632">
        <v>338087</v>
      </c>
      <c r="DM37" s="655"/>
      <c r="DN37" s="655"/>
      <c r="DO37" s="655"/>
      <c r="DP37" s="655"/>
      <c r="DQ37" s="655"/>
      <c r="DR37" s="655"/>
      <c r="DS37" s="655"/>
      <c r="DT37" s="655"/>
      <c r="DU37" s="655"/>
      <c r="DV37" s="656"/>
      <c r="DW37" s="628">
        <v>6.8</v>
      </c>
      <c r="DX37" s="653"/>
      <c r="DY37" s="653"/>
      <c r="DZ37" s="653"/>
      <c r="EA37" s="653"/>
      <c r="EB37" s="653"/>
      <c r="EC37" s="654"/>
    </row>
    <row r="38" spans="2:133" ht="11.25" customHeight="1">
      <c r="B38" s="620" t="s">
        <v>322</v>
      </c>
      <c r="C38" s="621"/>
      <c r="D38" s="621"/>
      <c r="E38" s="621"/>
      <c r="F38" s="621"/>
      <c r="G38" s="621"/>
      <c r="H38" s="621"/>
      <c r="I38" s="621"/>
      <c r="J38" s="621"/>
      <c r="K38" s="621"/>
      <c r="L38" s="621"/>
      <c r="M38" s="621"/>
      <c r="N38" s="621"/>
      <c r="O38" s="621"/>
      <c r="P38" s="621"/>
      <c r="Q38" s="622"/>
      <c r="R38" s="623">
        <v>2640744</v>
      </c>
      <c r="S38" s="624"/>
      <c r="T38" s="624"/>
      <c r="U38" s="624"/>
      <c r="V38" s="624"/>
      <c r="W38" s="624"/>
      <c r="X38" s="624"/>
      <c r="Y38" s="625"/>
      <c r="Z38" s="626">
        <v>24.8</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111654</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1556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632891</v>
      </c>
      <c r="CS38" s="624"/>
      <c r="CT38" s="624"/>
      <c r="CU38" s="624"/>
      <c r="CV38" s="624"/>
      <c r="CW38" s="624"/>
      <c r="CX38" s="624"/>
      <c r="CY38" s="625"/>
      <c r="CZ38" s="628">
        <v>6</v>
      </c>
      <c r="DA38" s="653"/>
      <c r="DB38" s="653"/>
      <c r="DC38" s="657"/>
      <c r="DD38" s="632">
        <v>515787</v>
      </c>
      <c r="DE38" s="624"/>
      <c r="DF38" s="624"/>
      <c r="DG38" s="624"/>
      <c r="DH38" s="624"/>
      <c r="DI38" s="624"/>
      <c r="DJ38" s="624"/>
      <c r="DK38" s="625"/>
      <c r="DL38" s="632">
        <v>472920</v>
      </c>
      <c r="DM38" s="624"/>
      <c r="DN38" s="624"/>
      <c r="DO38" s="624"/>
      <c r="DP38" s="624"/>
      <c r="DQ38" s="624"/>
      <c r="DR38" s="624"/>
      <c r="DS38" s="624"/>
      <c r="DT38" s="624"/>
      <c r="DU38" s="624"/>
      <c r="DV38" s="625"/>
      <c r="DW38" s="628">
        <v>9.5</v>
      </c>
      <c r="DX38" s="653"/>
      <c r="DY38" s="653"/>
      <c r="DZ38" s="653"/>
      <c r="EA38" s="653"/>
      <c r="EB38" s="653"/>
      <c r="EC38" s="654"/>
    </row>
    <row r="39" spans="2:133" ht="11.25" customHeight="1">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49546</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2208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251080</v>
      </c>
      <c r="CS39" s="655"/>
      <c r="CT39" s="655"/>
      <c r="CU39" s="655"/>
      <c r="CV39" s="655"/>
      <c r="CW39" s="655"/>
      <c r="CX39" s="655"/>
      <c r="CY39" s="656"/>
      <c r="CZ39" s="628">
        <v>2.4</v>
      </c>
      <c r="DA39" s="653"/>
      <c r="DB39" s="653"/>
      <c r="DC39" s="657"/>
      <c r="DD39" s="632">
        <v>143417</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c r="B40" s="620" t="s">
        <v>330</v>
      </c>
      <c r="C40" s="621"/>
      <c r="D40" s="621"/>
      <c r="E40" s="621"/>
      <c r="F40" s="621"/>
      <c r="G40" s="621"/>
      <c r="H40" s="621"/>
      <c r="I40" s="621"/>
      <c r="J40" s="621"/>
      <c r="K40" s="621"/>
      <c r="L40" s="621"/>
      <c r="M40" s="621"/>
      <c r="N40" s="621"/>
      <c r="O40" s="621"/>
      <c r="P40" s="621"/>
      <c r="Q40" s="622"/>
      <c r="R40" s="623">
        <v>20444</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7100</v>
      </c>
      <c r="BA40" s="624"/>
      <c r="BB40" s="624"/>
      <c r="BC40" s="624"/>
      <c r="BD40" s="655"/>
      <c r="BE40" s="655"/>
      <c r="BF40" s="678"/>
      <c r="BG40" s="671" t="s">
        <v>332</v>
      </c>
      <c r="BH40" s="672"/>
      <c r="BI40" s="672"/>
      <c r="BJ40" s="672"/>
      <c r="BK40" s="672"/>
      <c r="BL40" s="223"/>
      <c r="BM40" s="621" t="s">
        <v>333</v>
      </c>
      <c r="BN40" s="621"/>
      <c r="BO40" s="621"/>
      <c r="BP40" s="621"/>
      <c r="BQ40" s="621"/>
      <c r="BR40" s="621"/>
      <c r="BS40" s="621"/>
      <c r="BT40" s="621"/>
      <c r="BU40" s="622"/>
      <c r="BV40" s="623">
        <v>79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27200</v>
      </c>
      <c r="CS40" s="624"/>
      <c r="CT40" s="624"/>
      <c r="CU40" s="624"/>
      <c r="CV40" s="624"/>
      <c r="CW40" s="624"/>
      <c r="CX40" s="624"/>
      <c r="CY40" s="625"/>
      <c r="CZ40" s="628">
        <v>0.3</v>
      </c>
      <c r="DA40" s="653"/>
      <c r="DB40" s="653"/>
      <c r="DC40" s="657"/>
      <c r="DD40" s="632">
        <v>7200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c r="B41" s="644" t="s">
        <v>335</v>
      </c>
      <c r="C41" s="645"/>
      <c r="D41" s="645"/>
      <c r="E41" s="645"/>
      <c r="F41" s="645"/>
      <c r="G41" s="645"/>
      <c r="H41" s="645"/>
      <c r="I41" s="645"/>
      <c r="J41" s="645"/>
      <c r="K41" s="645"/>
      <c r="L41" s="645"/>
      <c r="M41" s="645"/>
      <c r="N41" s="645"/>
      <c r="O41" s="645"/>
      <c r="P41" s="645"/>
      <c r="Q41" s="646"/>
      <c r="R41" s="695">
        <v>10655750</v>
      </c>
      <c r="S41" s="696"/>
      <c r="T41" s="696"/>
      <c r="U41" s="696"/>
      <c r="V41" s="696"/>
      <c r="W41" s="696"/>
      <c r="X41" s="696"/>
      <c r="Y41" s="700"/>
      <c r="Z41" s="701">
        <v>100</v>
      </c>
      <c r="AA41" s="701"/>
      <c r="AB41" s="701"/>
      <c r="AC41" s="701"/>
      <c r="AD41" s="702">
        <v>4936466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132797</v>
      </c>
      <c r="BA41" s="624"/>
      <c r="BB41" s="624"/>
      <c r="BC41" s="624"/>
      <c r="BD41" s="655"/>
      <c r="BE41" s="655"/>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339</v>
      </c>
      <c r="AR42" s="693"/>
      <c r="AS42" s="693"/>
      <c r="AT42" s="693"/>
      <c r="AU42" s="693"/>
      <c r="AV42" s="693"/>
      <c r="AW42" s="693"/>
      <c r="AX42" s="693"/>
      <c r="AY42" s="694"/>
      <c r="AZ42" s="695">
        <v>492994</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361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3803030</v>
      </c>
      <c r="CS42" s="655"/>
      <c r="CT42" s="655"/>
      <c r="CU42" s="655"/>
      <c r="CV42" s="655"/>
      <c r="CW42" s="655"/>
      <c r="CX42" s="655"/>
      <c r="CY42" s="656"/>
      <c r="CZ42" s="628">
        <v>36.200000000000003</v>
      </c>
      <c r="DA42" s="653"/>
      <c r="DB42" s="653"/>
      <c r="DC42" s="657"/>
      <c r="DD42" s="632">
        <v>324953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14" t="s">
        <v>342</v>
      </c>
      <c r="CD43" s="620" t="s">
        <v>343</v>
      </c>
      <c r="CE43" s="621"/>
      <c r="CF43" s="621"/>
      <c r="CG43" s="621"/>
      <c r="CH43" s="621"/>
      <c r="CI43" s="621"/>
      <c r="CJ43" s="621"/>
      <c r="CK43" s="621"/>
      <c r="CL43" s="621"/>
      <c r="CM43" s="621"/>
      <c r="CN43" s="621"/>
      <c r="CO43" s="621"/>
      <c r="CP43" s="621"/>
      <c r="CQ43" s="622"/>
      <c r="CR43" s="623">
        <v>103947</v>
      </c>
      <c r="CS43" s="655"/>
      <c r="CT43" s="655"/>
      <c r="CU43" s="655"/>
      <c r="CV43" s="655"/>
      <c r="CW43" s="655"/>
      <c r="CX43" s="655"/>
      <c r="CY43" s="656"/>
      <c r="CZ43" s="628">
        <v>1</v>
      </c>
      <c r="DA43" s="653"/>
      <c r="DB43" s="653"/>
      <c r="DC43" s="657"/>
      <c r="DD43" s="632">
        <v>103947</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3756006</v>
      </c>
      <c r="CS44" s="624"/>
      <c r="CT44" s="624"/>
      <c r="CU44" s="624"/>
      <c r="CV44" s="624"/>
      <c r="CW44" s="624"/>
      <c r="CX44" s="624"/>
      <c r="CY44" s="625"/>
      <c r="CZ44" s="628">
        <v>35.799999999999997</v>
      </c>
      <c r="DA44" s="629"/>
      <c r="DB44" s="629"/>
      <c r="DC44" s="635"/>
      <c r="DD44" s="632">
        <v>320141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464259</v>
      </c>
      <c r="CS45" s="655"/>
      <c r="CT45" s="655"/>
      <c r="CU45" s="655"/>
      <c r="CV45" s="655"/>
      <c r="CW45" s="655"/>
      <c r="CX45" s="655"/>
      <c r="CY45" s="656"/>
      <c r="CZ45" s="628">
        <v>4.4000000000000004</v>
      </c>
      <c r="DA45" s="653"/>
      <c r="DB45" s="653"/>
      <c r="DC45" s="657"/>
      <c r="DD45" s="632">
        <v>53428</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25"/>
      <c r="CD46" s="661"/>
      <c r="CE46" s="662"/>
      <c r="CF46" s="620" t="s">
        <v>348</v>
      </c>
      <c r="CG46" s="621"/>
      <c r="CH46" s="621"/>
      <c r="CI46" s="621"/>
      <c r="CJ46" s="621"/>
      <c r="CK46" s="621"/>
      <c r="CL46" s="621"/>
      <c r="CM46" s="621"/>
      <c r="CN46" s="621"/>
      <c r="CO46" s="621"/>
      <c r="CP46" s="621"/>
      <c r="CQ46" s="622"/>
      <c r="CR46" s="623">
        <v>3262709</v>
      </c>
      <c r="CS46" s="624"/>
      <c r="CT46" s="624"/>
      <c r="CU46" s="624"/>
      <c r="CV46" s="624"/>
      <c r="CW46" s="624"/>
      <c r="CX46" s="624"/>
      <c r="CY46" s="625"/>
      <c r="CZ46" s="628">
        <v>31.1</v>
      </c>
      <c r="DA46" s="629"/>
      <c r="DB46" s="629"/>
      <c r="DC46" s="635"/>
      <c r="DD46" s="632">
        <v>264695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25"/>
      <c r="CD47" s="661"/>
      <c r="CE47" s="662"/>
      <c r="CF47" s="620" t="s">
        <v>349</v>
      </c>
      <c r="CG47" s="621"/>
      <c r="CH47" s="621"/>
      <c r="CI47" s="621"/>
      <c r="CJ47" s="621"/>
      <c r="CK47" s="621"/>
      <c r="CL47" s="621"/>
      <c r="CM47" s="621"/>
      <c r="CN47" s="621"/>
      <c r="CO47" s="621"/>
      <c r="CP47" s="621"/>
      <c r="CQ47" s="622"/>
      <c r="CR47" s="623">
        <v>47024</v>
      </c>
      <c r="CS47" s="655"/>
      <c r="CT47" s="655"/>
      <c r="CU47" s="655"/>
      <c r="CV47" s="655"/>
      <c r="CW47" s="655"/>
      <c r="CX47" s="655"/>
      <c r="CY47" s="656"/>
      <c r="CZ47" s="628">
        <v>0.4</v>
      </c>
      <c r="DA47" s="653"/>
      <c r="DB47" s="653"/>
      <c r="DC47" s="657"/>
      <c r="DD47" s="632">
        <v>4812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25"/>
      <c r="CD49" s="644" t="s">
        <v>351</v>
      </c>
      <c r="CE49" s="645"/>
      <c r="CF49" s="645"/>
      <c r="CG49" s="645"/>
      <c r="CH49" s="645"/>
      <c r="CI49" s="645"/>
      <c r="CJ49" s="645"/>
      <c r="CK49" s="645"/>
      <c r="CL49" s="645"/>
      <c r="CM49" s="645"/>
      <c r="CN49" s="645"/>
      <c r="CO49" s="645"/>
      <c r="CP49" s="645"/>
      <c r="CQ49" s="646"/>
      <c r="CR49" s="695">
        <v>10492215</v>
      </c>
      <c r="CS49" s="682"/>
      <c r="CT49" s="682"/>
      <c r="CU49" s="682"/>
      <c r="CV49" s="682"/>
      <c r="CW49" s="682"/>
      <c r="CX49" s="682"/>
      <c r="CY49" s="711"/>
      <c r="CZ49" s="703">
        <v>100</v>
      </c>
      <c r="DA49" s="712"/>
      <c r="DB49" s="712"/>
      <c r="DC49" s="713"/>
      <c r="DD49" s="714">
        <v>5729565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sgx1TLWY3dvw26jWyARIlFol+z6L9bjJab/8+7ZEGH4yA4YATCkoiWEj3EozgmNpV70fOvAhr6TqXbZTpP0nw==" saltValue="BCq2i5jXiUR+MXnX/1JMg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cols>
    <col min="1" max="130" width="2.7265625" style="231" customWidth="1"/>
    <col min="131" max="131" width="1.63281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c r="A7" s="236">
        <v>1</v>
      </c>
      <c r="B7" s="749" t="s">
        <v>374</v>
      </c>
      <c r="C7" s="750"/>
      <c r="D7" s="750"/>
      <c r="E7" s="750"/>
      <c r="F7" s="750"/>
      <c r="G7" s="750"/>
      <c r="H7" s="750"/>
      <c r="I7" s="750"/>
      <c r="J7" s="750"/>
      <c r="K7" s="750"/>
      <c r="L7" s="750"/>
      <c r="M7" s="750"/>
      <c r="N7" s="750"/>
      <c r="O7" s="750"/>
      <c r="P7" s="751"/>
      <c r="Q7" s="752">
        <v>10656</v>
      </c>
      <c r="R7" s="753"/>
      <c r="S7" s="753"/>
      <c r="T7" s="753"/>
      <c r="U7" s="753"/>
      <c r="V7" s="753">
        <v>10492</v>
      </c>
      <c r="W7" s="753"/>
      <c r="X7" s="753"/>
      <c r="Y7" s="753"/>
      <c r="Z7" s="753"/>
      <c r="AA7" s="753">
        <v>164</v>
      </c>
      <c r="AB7" s="753"/>
      <c r="AC7" s="753"/>
      <c r="AD7" s="753"/>
      <c r="AE7" s="754"/>
      <c r="AF7" s="755">
        <v>92</v>
      </c>
      <c r="AG7" s="756"/>
      <c r="AH7" s="756"/>
      <c r="AI7" s="756"/>
      <c r="AJ7" s="757"/>
      <c r="AK7" s="758">
        <v>463</v>
      </c>
      <c r="AL7" s="759"/>
      <c r="AM7" s="759"/>
      <c r="AN7" s="759"/>
      <c r="AO7" s="759"/>
      <c r="AP7" s="759">
        <v>12082</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561</v>
      </c>
      <c r="BT7" s="747"/>
      <c r="BU7" s="747"/>
      <c r="BV7" s="747"/>
      <c r="BW7" s="747"/>
      <c r="BX7" s="747"/>
      <c r="BY7" s="747"/>
      <c r="BZ7" s="747"/>
      <c r="CA7" s="747"/>
      <c r="CB7" s="747"/>
      <c r="CC7" s="747"/>
      <c r="CD7" s="747"/>
      <c r="CE7" s="747"/>
      <c r="CF7" s="747"/>
      <c r="CG7" s="762"/>
      <c r="CH7" s="743">
        <v>-2</v>
      </c>
      <c r="CI7" s="744"/>
      <c r="CJ7" s="744"/>
      <c r="CK7" s="744"/>
      <c r="CL7" s="745"/>
      <c r="CM7" s="743">
        <v>100</v>
      </c>
      <c r="CN7" s="744"/>
      <c r="CO7" s="744"/>
      <c r="CP7" s="744"/>
      <c r="CQ7" s="745"/>
      <c r="CR7" s="743">
        <v>100</v>
      </c>
      <c r="CS7" s="744"/>
      <c r="CT7" s="744"/>
      <c r="CU7" s="744"/>
      <c r="CV7" s="745"/>
      <c r="CW7" s="743">
        <v>38</v>
      </c>
      <c r="CX7" s="744"/>
      <c r="CY7" s="744"/>
      <c r="CZ7" s="744"/>
      <c r="DA7" s="745"/>
      <c r="DB7" s="743" t="s">
        <v>572</v>
      </c>
      <c r="DC7" s="744"/>
      <c r="DD7" s="744"/>
      <c r="DE7" s="744"/>
      <c r="DF7" s="745"/>
      <c r="DG7" s="743" t="s">
        <v>572</v>
      </c>
      <c r="DH7" s="744"/>
      <c r="DI7" s="744"/>
      <c r="DJ7" s="744"/>
      <c r="DK7" s="745"/>
      <c r="DL7" s="743" t="s">
        <v>572</v>
      </c>
      <c r="DM7" s="744"/>
      <c r="DN7" s="744"/>
      <c r="DO7" s="744"/>
      <c r="DP7" s="745"/>
      <c r="DQ7" s="743" t="s">
        <v>572</v>
      </c>
      <c r="DR7" s="744"/>
      <c r="DS7" s="744"/>
      <c r="DT7" s="744"/>
      <c r="DU7" s="745"/>
      <c r="DV7" s="746"/>
      <c r="DW7" s="747"/>
      <c r="DX7" s="747"/>
      <c r="DY7" s="747"/>
      <c r="DZ7" s="748"/>
      <c r="EA7" s="234"/>
    </row>
    <row r="8" spans="1:131" s="235" customFormat="1" ht="26.25" customHeight="1">
      <c r="A8" s="238">
        <v>2</v>
      </c>
      <c r="B8" s="780" t="s">
        <v>375</v>
      </c>
      <c r="C8" s="781"/>
      <c r="D8" s="781"/>
      <c r="E8" s="781"/>
      <c r="F8" s="781"/>
      <c r="G8" s="781"/>
      <c r="H8" s="781"/>
      <c r="I8" s="781"/>
      <c r="J8" s="781"/>
      <c r="K8" s="781"/>
      <c r="L8" s="781"/>
      <c r="M8" s="781"/>
      <c r="N8" s="781"/>
      <c r="O8" s="781"/>
      <c r="P8" s="782"/>
      <c r="Q8" s="783">
        <v>15</v>
      </c>
      <c r="R8" s="784"/>
      <c r="S8" s="784"/>
      <c r="T8" s="784"/>
      <c r="U8" s="784"/>
      <c r="V8" s="784">
        <v>15</v>
      </c>
      <c r="W8" s="784"/>
      <c r="X8" s="784"/>
      <c r="Y8" s="784"/>
      <c r="Z8" s="784"/>
      <c r="AA8" s="784">
        <v>0</v>
      </c>
      <c r="AB8" s="784"/>
      <c r="AC8" s="784"/>
      <c r="AD8" s="784"/>
      <c r="AE8" s="785"/>
      <c r="AF8" s="786" t="s">
        <v>122</v>
      </c>
      <c r="AG8" s="787"/>
      <c r="AH8" s="787"/>
      <c r="AI8" s="787"/>
      <c r="AJ8" s="788"/>
      <c r="AK8" s="769" t="s">
        <v>571</v>
      </c>
      <c r="AL8" s="770"/>
      <c r="AM8" s="770"/>
      <c r="AN8" s="770"/>
      <c r="AO8" s="770"/>
      <c r="AP8" s="770" t="s">
        <v>571</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562</v>
      </c>
      <c r="BT8" s="774"/>
      <c r="BU8" s="774"/>
      <c r="BV8" s="774"/>
      <c r="BW8" s="774"/>
      <c r="BX8" s="774"/>
      <c r="BY8" s="774"/>
      <c r="BZ8" s="774"/>
      <c r="CA8" s="774"/>
      <c r="CB8" s="774"/>
      <c r="CC8" s="774"/>
      <c r="CD8" s="774"/>
      <c r="CE8" s="774"/>
      <c r="CF8" s="774"/>
      <c r="CG8" s="775"/>
      <c r="CH8" s="776">
        <v>-7</v>
      </c>
      <c r="CI8" s="777"/>
      <c r="CJ8" s="777"/>
      <c r="CK8" s="777"/>
      <c r="CL8" s="778"/>
      <c r="CM8" s="776">
        <v>16</v>
      </c>
      <c r="CN8" s="777"/>
      <c r="CO8" s="777"/>
      <c r="CP8" s="777"/>
      <c r="CQ8" s="778"/>
      <c r="CR8" s="776">
        <v>35</v>
      </c>
      <c r="CS8" s="777"/>
      <c r="CT8" s="777"/>
      <c r="CU8" s="777"/>
      <c r="CV8" s="778"/>
      <c r="CW8" s="776">
        <v>5</v>
      </c>
      <c r="CX8" s="777"/>
      <c r="CY8" s="777"/>
      <c r="CZ8" s="777"/>
      <c r="DA8" s="778"/>
      <c r="DB8" s="776" t="s">
        <v>572</v>
      </c>
      <c r="DC8" s="777"/>
      <c r="DD8" s="777"/>
      <c r="DE8" s="777"/>
      <c r="DF8" s="778"/>
      <c r="DG8" s="776" t="s">
        <v>572</v>
      </c>
      <c r="DH8" s="777"/>
      <c r="DI8" s="777"/>
      <c r="DJ8" s="777"/>
      <c r="DK8" s="778"/>
      <c r="DL8" s="776" t="s">
        <v>572</v>
      </c>
      <c r="DM8" s="777"/>
      <c r="DN8" s="777"/>
      <c r="DO8" s="777"/>
      <c r="DP8" s="778"/>
      <c r="DQ8" s="776" t="s">
        <v>572</v>
      </c>
      <c r="DR8" s="777"/>
      <c r="DS8" s="777"/>
      <c r="DT8" s="777"/>
      <c r="DU8" s="778"/>
      <c r="DV8" s="773"/>
      <c r="DW8" s="774"/>
      <c r="DX8" s="774"/>
      <c r="DY8" s="774"/>
      <c r="DZ8" s="779"/>
      <c r="EA8" s="234"/>
    </row>
    <row r="9" spans="1:131" s="235" customFormat="1" ht="26.25" customHeight="1">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563</v>
      </c>
      <c r="BT9" s="774"/>
      <c r="BU9" s="774"/>
      <c r="BV9" s="774"/>
      <c r="BW9" s="774"/>
      <c r="BX9" s="774"/>
      <c r="BY9" s="774"/>
      <c r="BZ9" s="774"/>
      <c r="CA9" s="774"/>
      <c r="CB9" s="774"/>
      <c r="CC9" s="774"/>
      <c r="CD9" s="774"/>
      <c r="CE9" s="774"/>
      <c r="CF9" s="774"/>
      <c r="CG9" s="775"/>
      <c r="CH9" s="776">
        <v>57</v>
      </c>
      <c r="CI9" s="777"/>
      <c r="CJ9" s="777"/>
      <c r="CK9" s="777"/>
      <c r="CL9" s="778"/>
      <c r="CM9" s="776">
        <v>387</v>
      </c>
      <c r="CN9" s="777"/>
      <c r="CO9" s="777"/>
      <c r="CP9" s="777"/>
      <c r="CQ9" s="778"/>
      <c r="CR9" s="776">
        <v>22</v>
      </c>
      <c r="CS9" s="777"/>
      <c r="CT9" s="777"/>
      <c r="CU9" s="777"/>
      <c r="CV9" s="778"/>
      <c r="CW9" s="776">
        <v>0</v>
      </c>
      <c r="CX9" s="777"/>
      <c r="CY9" s="777"/>
      <c r="CZ9" s="777"/>
      <c r="DA9" s="778"/>
      <c r="DB9" s="776" t="s">
        <v>572</v>
      </c>
      <c r="DC9" s="777"/>
      <c r="DD9" s="777"/>
      <c r="DE9" s="777"/>
      <c r="DF9" s="778"/>
      <c r="DG9" s="776" t="s">
        <v>572</v>
      </c>
      <c r="DH9" s="777"/>
      <c r="DI9" s="777"/>
      <c r="DJ9" s="777"/>
      <c r="DK9" s="778"/>
      <c r="DL9" s="776" t="s">
        <v>572</v>
      </c>
      <c r="DM9" s="777"/>
      <c r="DN9" s="777"/>
      <c r="DO9" s="777"/>
      <c r="DP9" s="778"/>
      <c r="DQ9" s="776" t="s">
        <v>572</v>
      </c>
      <c r="DR9" s="777"/>
      <c r="DS9" s="777"/>
      <c r="DT9" s="777"/>
      <c r="DU9" s="778"/>
      <c r="DV9" s="773"/>
      <c r="DW9" s="774"/>
      <c r="DX9" s="774"/>
      <c r="DY9" s="774"/>
      <c r="DZ9" s="779"/>
      <c r="EA9" s="234"/>
    </row>
    <row r="10" spans="1:131" s="235" customFormat="1" ht="26.25" customHeight="1">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564</v>
      </c>
      <c r="BT10" s="774"/>
      <c r="BU10" s="774"/>
      <c r="BV10" s="774"/>
      <c r="BW10" s="774"/>
      <c r="BX10" s="774"/>
      <c r="BY10" s="774"/>
      <c r="BZ10" s="774"/>
      <c r="CA10" s="774"/>
      <c r="CB10" s="774"/>
      <c r="CC10" s="774"/>
      <c r="CD10" s="774"/>
      <c r="CE10" s="774"/>
      <c r="CF10" s="774"/>
      <c r="CG10" s="775"/>
      <c r="CH10" s="776">
        <v>6</v>
      </c>
      <c r="CI10" s="777"/>
      <c r="CJ10" s="777"/>
      <c r="CK10" s="777"/>
      <c r="CL10" s="778"/>
      <c r="CM10" s="776">
        <v>202</v>
      </c>
      <c r="CN10" s="777"/>
      <c r="CO10" s="777"/>
      <c r="CP10" s="777"/>
      <c r="CQ10" s="778"/>
      <c r="CR10" s="776">
        <v>150</v>
      </c>
      <c r="CS10" s="777"/>
      <c r="CT10" s="777"/>
      <c r="CU10" s="777"/>
      <c r="CV10" s="778"/>
      <c r="CW10" s="776">
        <v>1</v>
      </c>
      <c r="CX10" s="777"/>
      <c r="CY10" s="777"/>
      <c r="CZ10" s="777"/>
      <c r="DA10" s="778"/>
      <c r="DB10" s="776" t="s">
        <v>572</v>
      </c>
      <c r="DC10" s="777"/>
      <c r="DD10" s="777"/>
      <c r="DE10" s="777"/>
      <c r="DF10" s="778"/>
      <c r="DG10" s="776" t="s">
        <v>572</v>
      </c>
      <c r="DH10" s="777"/>
      <c r="DI10" s="777"/>
      <c r="DJ10" s="777"/>
      <c r="DK10" s="778"/>
      <c r="DL10" s="776" t="s">
        <v>572</v>
      </c>
      <c r="DM10" s="777"/>
      <c r="DN10" s="777"/>
      <c r="DO10" s="777"/>
      <c r="DP10" s="778"/>
      <c r="DQ10" s="776" t="s">
        <v>572</v>
      </c>
      <c r="DR10" s="777"/>
      <c r="DS10" s="777"/>
      <c r="DT10" s="777"/>
      <c r="DU10" s="778"/>
      <c r="DV10" s="773"/>
      <c r="DW10" s="774"/>
      <c r="DX10" s="774"/>
      <c r="DY10" s="774"/>
      <c r="DZ10" s="779"/>
      <c r="EA10" s="234"/>
    </row>
    <row r="11" spans="1:131" s="235" customFormat="1" ht="26.25" customHeight="1">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565</v>
      </c>
      <c r="BT11" s="774"/>
      <c r="BU11" s="774"/>
      <c r="BV11" s="774"/>
      <c r="BW11" s="774"/>
      <c r="BX11" s="774"/>
      <c r="BY11" s="774"/>
      <c r="BZ11" s="774"/>
      <c r="CA11" s="774"/>
      <c r="CB11" s="774"/>
      <c r="CC11" s="774"/>
      <c r="CD11" s="774"/>
      <c r="CE11" s="774"/>
      <c r="CF11" s="774"/>
      <c r="CG11" s="775"/>
      <c r="CH11" s="776">
        <v>3</v>
      </c>
      <c r="CI11" s="777"/>
      <c r="CJ11" s="777"/>
      <c r="CK11" s="777"/>
      <c r="CL11" s="778"/>
      <c r="CM11" s="776">
        <v>68</v>
      </c>
      <c r="CN11" s="777"/>
      <c r="CO11" s="777"/>
      <c r="CP11" s="777"/>
      <c r="CQ11" s="778"/>
      <c r="CR11" s="776">
        <v>20</v>
      </c>
      <c r="CS11" s="777"/>
      <c r="CT11" s="777"/>
      <c r="CU11" s="777"/>
      <c r="CV11" s="778"/>
      <c r="CW11" s="776">
        <v>1</v>
      </c>
      <c r="CX11" s="777"/>
      <c r="CY11" s="777"/>
      <c r="CZ11" s="777"/>
      <c r="DA11" s="778"/>
      <c r="DB11" s="776" t="s">
        <v>572</v>
      </c>
      <c r="DC11" s="777"/>
      <c r="DD11" s="777"/>
      <c r="DE11" s="777"/>
      <c r="DF11" s="778"/>
      <c r="DG11" s="776" t="s">
        <v>572</v>
      </c>
      <c r="DH11" s="777"/>
      <c r="DI11" s="777"/>
      <c r="DJ11" s="777"/>
      <c r="DK11" s="778"/>
      <c r="DL11" s="776" t="s">
        <v>572</v>
      </c>
      <c r="DM11" s="777"/>
      <c r="DN11" s="777"/>
      <c r="DO11" s="777"/>
      <c r="DP11" s="778"/>
      <c r="DQ11" s="776" t="s">
        <v>572</v>
      </c>
      <c r="DR11" s="777"/>
      <c r="DS11" s="777"/>
      <c r="DT11" s="777"/>
      <c r="DU11" s="778"/>
      <c r="DV11" s="773"/>
      <c r="DW11" s="774"/>
      <c r="DX11" s="774"/>
      <c r="DY11" s="774"/>
      <c r="DZ11" s="779"/>
      <c r="EA11" s="234"/>
    </row>
    <row r="12" spans="1:131" s="235" customFormat="1" ht="26.25" customHeight="1">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t="s">
        <v>566</v>
      </c>
      <c r="BT12" s="774"/>
      <c r="BU12" s="774"/>
      <c r="BV12" s="774"/>
      <c r="BW12" s="774"/>
      <c r="BX12" s="774"/>
      <c r="BY12" s="774"/>
      <c r="BZ12" s="774"/>
      <c r="CA12" s="774"/>
      <c r="CB12" s="774"/>
      <c r="CC12" s="774"/>
      <c r="CD12" s="774"/>
      <c r="CE12" s="774"/>
      <c r="CF12" s="774"/>
      <c r="CG12" s="775"/>
      <c r="CH12" s="776">
        <v>0</v>
      </c>
      <c r="CI12" s="777"/>
      <c r="CJ12" s="777"/>
      <c r="CK12" s="777"/>
      <c r="CL12" s="778"/>
      <c r="CM12" s="776">
        <v>5</v>
      </c>
      <c r="CN12" s="777"/>
      <c r="CO12" s="777"/>
      <c r="CP12" s="777"/>
      <c r="CQ12" s="778"/>
      <c r="CR12" s="776">
        <v>4</v>
      </c>
      <c r="CS12" s="777"/>
      <c r="CT12" s="777"/>
      <c r="CU12" s="777"/>
      <c r="CV12" s="778"/>
      <c r="CW12" s="776">
        <v>0</v>
      </c>
      <c r="CX12" s="777"/>
      <c r="CY12" s="777"/>
      <c r="CZ12" s="777"/>
      <c r="DA12" s="778"/>
      <c r="DB12" s="776" t="s">
        <v>572</v>
      </c>
      <c r="DC12" s="777"/>
      <c r="DD12" s="777"/>
      <c r="DE12" s="777"/>
      <c r="DF12" s="778"/>
      <c r="DG12" s="776" t="s">
        <v>572</v>
      </c>
      <c r="DH12" s="777"/>
      <c r="DI12" s="777"/>
      <c r="DJ12" s="777"/>
      <c r="DK12" s="778"/>
      <c r="DL12" s="776" t="s">
        <v>572</v>
      </c>
      <c r="DM12" s="777"/>
      <c r="DN12" s="777"/>
      <c r="DO12" s="777"/>
      <c r="DP12" s="778"/>
      <c r="DQ12" s="776" t="s">
        <v>572</v>
      </c>
      <c r="DR12" s="777"/>
      <c r="DS12" s="777"/>
      <c r="DT12" s="777"/>
      <c r="DU12" s="778"/>
      <c r="DV12" s="773"/>
      <c r="DW12" s="774"/>
      <c r="DX12" s="774"/>
      <c r="DY12" s="774"/>
      <c r="DZ12" s="779"/>
      <c r="EA12" s="234"/>
    </row>
    <row r="13" spans="1:131" s="235" customFormat="1" ht="26.25" customHeight="1">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t="s">
        <v>567</v>
      </c>
      <c r="BT13" s="774"/>
      <c r="BU13" s="774"/>
      <c r="BV13" s="774"/>
      <c r="BW13" s="774"/>
      <c r="BX13" s="774"/>
      <c r="BY13" s="774"/>
      <c r="BZ13" s="774"/>
      <c r="CA13" s="774"/>
      <c r="CB13" s="774"/>
      <c r="CC13" s="774"/>
      <c r="CD13" s="774"/>
      <c r="CE13" s="774"/>
      <c r="CF13" s="774"/>
      <c r="CG13" s="775"/>
      <c r="CH13" s="776">
        <v>0</v>
      </c>
      <c r="CI13" s="777"/>
      <c r="CJ13" s="777"/>
      <c r="CK13" s="777"/>
      <c r="CL13" s="778"/>
      <c r="CM13" s="776">
        <v>104</v>
      </c>
      <c r="CN13" s="777"/>
      <c r="CO13" s="777"/>
      <c r="CP13" s="777"/>
      <c r="CQ13" s="778"/>
      <c r="CR13" s="776">
        <v>74</v>
      </c>
      <c r="CS13" s="777"/>
      <c r="CT13" s="777"/>
      <c r="CU13" s="777"/>
      <c r="CV13" s="778"/>
      <c r="CW13" s="776" t="s">
        <v>573</v>
      </c>
      <c r="CX13" s="777"/>
      <c r="CY13" s="777"/>
      <c r="CZ13" s="777"/>
      <c r="DA13" s="778"/>
      <c r="DB13" s="776" t="s">
        <v>572</v>
      </c>
      <c r="DC13" s="777"/>
      <c r="DD13" s="777"/>
      <c r="DE13" s="777"/>
      <c r="DF13" s="778"/>
      <c r="DG13" s="776" t="s">
        <v>572</v>
      </c>
      <c r="DH13" s="777"/>
      <c r="DI13" s="777"/>
      <c r="DJ13" s="777"/>
      <c r="DK13" s="778"/>
      <c r="DL13" s="776" t="s">
        <v>572</v>
      </c>
      <c r="DM13" s="777"/>
      <c r="DN13" s="777"/>
      <c r="DO13" s="777"/>
      <c r="DP13" s="778"/>
      <c r="DQ13" s="776" t="s">
        <v>572</v>
      </c>
      <c r="DR13" s="777"/>
      <c r="DS13" s="777"/>
      <c r="DT13" s="777"/>
      <c r="DU13" s="778"/>
      <c r="DV13" s="773"/>
      <c r="DW13" s="774"/>
      <c r="DX13" s="774"/>
      <c r="DY13" s="774"/>
      <c r="DZ13" s="779"/>
      <c r="EA13" s="234"/>
    </row>
    <row r="14" spans="1:131" s="235" customFormat="1" ht="26.25" customHeight="1">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c r="A23" s="240" t="s">
        <v>377</v>
      </c>
      <c r="B23" s="789" t="s">
        <v>378</v>
      </c>
      <c r="C23" s="790"/>
      <c r="D23" s="790"/>
      <c r="E23" s="790"/>
      <c r="F23" s="790"/>
      <c r="G23" s="790"/>
      <c r="H23" s="790"/>
      <c r="I23" s="790"/>
      <c r="J23" s="790"/>
      <c r="K23" s="790"/>
      <c r="L23" s="790"/>
      <c r="M23" s="790"/>
      <c r="N23" s="790"/>
      <c r="O23" s="790"/>
      <c r="P23" s="791"/>
      <c r="Q23" s="792">
        <v>10669</v>
      </c>
      <c r="R23" s="793"/>
      <c r="S23" s="793"/>
      <c r="T23" s="793"/>
      <c r="U23" s="793"/>
      <c r="V23" s="793">
        <v>10506</v>
      </c>
      <c r="W23" s="793"/>
      <c r="X23" s="793"/>
      <c r="Y23" s="793"/>
      <c r="Z23" s="793"/>
      <c r="AA23" s="793">
        <v>164</v>
      </c>
      <c r="AB23" s="793"/>
      <c r="AC23" s="793"/>
      <c r="AD23" s="793"/>
      <c r="AE23" s="794"/>
      <c r="AF23" s="795">
        <v>92</v>
      </c>
      <c r="AG23" s="793"/>
      <c r="AH23" s="793"/>
      <c r="AI23" s="793"/>
      <c r="AJ23" s="796"/>
      <c r="AK23" s="797"/>
      <c r="AL23" s="798"/>
      <c r="AM23" s="798"/>
      <c r="AN23" s="798"/>
      <c r="AO23" s="798"/>
      <c r="AP23" s="793">
        <v>12082</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c r="A28" s="242">
        <v>1</v>
      </c>
      <c r="B28" s="749" t="s">
        <v>389</v>
      </c>
      <c r="C28" s="750"/>
      <c r="D28" s="750"/>
      <c r="E28" s="750"/>
      <c r="F28" s="750"/>
      <c r="G28" s="750"/>
      <c r="H28" s="750"/>
      <c r="I28" s="750"/>
      <c r="J28" s="750"/>
      <c r="K28" s="750"/>
      <c r="L28" s="750"/>
      <c r="M28" s="750"/>
      <c r="N28" s="750"/>
      <c r="O28" s="750"/>
      <c r="P28" s="751"/>
      <c r="Q28" s="822">
        <v>1125</v>
      </c>
      <c r="R28" s="823"/>
      <c r="S28" s="823"/>
      <c r="T28" s="823"/>
      <c r="U28" s="823"/>
      <c r="V28" s="823">
        <v>1125</v>
      </c>
      <c r="W28" s="823"/>
      <c r="X28" s="823"/>
      <c r="Y28" s="823"/>
      <c r="Z28" s="823"/>
      <c r="AA28" s="823">
        <v>0</v>
      </c>
      <c r="AB28" s="823"/>
      <c r="AC28" s="823"/>
      <c r="AD28" s="823"/>
      <c r="AE28" s="824"/>
      <c r="AF28" s="825">
        <v>0</v>
      </c>
      <c r="AG28" s="823"/>
      <c r="AH28" s="823"/>
      <c r="AI28" s="823"/>
      <c r="AJ28" s="826"/>
      <c r="AK28" s="827">
        <v>109</v>
      </c>
      <c r="AL28" s="828"/>
      <c r="AM28" s="828"/>
      <c r="AN28" s="828"/>
      <c r="AO28" s="828"/>
      <c r="AP28" s="828" t="s">
        <v>571</v>
      </c>
      <c r="AQ28" s="828"/>
      <c r="AR28" s="828"/>
      <c r="AS28" s="828"/>
      <c r="AT28" s="828"/>
      <c r="AU28" s="828" t="s">
        <v>571</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c r="A29" s="242">
        <v>2</v>
      </c>
      <c r="B29" s="780" t="s">
        <v>390</v>
      </c>
      <c r="C29" s="781"/>
      <c r="D29" s="781"/>
      <c r="E29" s="781"/>
      <c r="F29" s="781"/>
      <c r="G29" s="781"/>
      <c r="H29" s="781"/>
      <c r="I29" s="781"/>
      <c r="J29" s="781"/>
      <c r="K29" s="781"/>
      <c r="L29" s="781"/>
      <c r="M29" s="781"/>
      <c r="N29" s="781"/>
      <c r="O29" s="781"/>
      <c r="P29" s="782"/>
      <c r="Q29" s="783">
        <v>134</v>
      </c>
      <c r="R29" s="784"/>
      <c r="S29" s="784"/>
      <c r="T29" s="784"/>
      <c r="U29" s="784"/>
      <c r="V29" s="784">
        <v>134</v>
      </c>
      <c r="W29" s="784"/>
      <c r="X29" s="784"/>
      <c r="Y29" s="784"/>
      <c r="Z29" s="784"/>
      <c r="AA29" s="784">
        <v>0</v>
      </c>
      <c r="AB29" s="784"/>
      <c r="AC29" s="784"/>
      <c r="AD29" s="784"/>
      <c r="AE29" s="785"/>
      <c r="AF29" s="786">
        <v>0</v>
      </c>
      <c r="AG29" s="787"/>
      <c r="AH29" s="787"/>
      <c r="AI29" s="787"/>
      <c r="AJ29" s="788"/>
      <c r="AK29" s="834">
        <v>24</v>
      </c>
      <c r="AL29" s="830"/>
      <c r="AM29" s="830"/>
      <c r="AN29" s="830"/>
      <c r="AO29" s="830"/>
      <c r="AP29" s="830">
        <v>28</v>
      </c>
      <c r="AQ29" s="830"/>
      <c r="AR29" s="830"/>
      <c r="AS29" s="830"/>
      <c r="AT29" s="830"/>
      <c r="AU29" s="830">
        <v>4</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c r="A30" s="242">
        <v>3</v>
      </c>
      <c r="B30" s="780" t="s">
        <v>391</v>
      </c>
      <c r="C30" s="781"/>
      <c r="D30" s="781"/>
      <c r="E30" s="781"/>
      <c r="F30" s="781"/>
      <c r="G30" s="781"/>
      <c r="H30" s="781"/>
      <c r="I30" s="781"/>
      <c r="J30" s="781"/>
      <c r="K30" s="781"/>
      <c r="L30" s="781"/>
      <c r="M30" s="781"/>
      <c r="N30" s="781"/>
      <c r="O30" s="781"/>
      <c r="P30" s="782"/>
      <c r="Q30" s="783">
        <v>1628</v>
      </c>
      <c r="R30" s="784"/>
      <c r="S30" s="784"/>
      <c r="T30" s="784"/>
      <c r="U30" s="784"/>
      <c r="V30" s="784">
        <v>1565</v>
      </c>
      <c r="W30" s="784"/>
      <c r="X30" s="784"/>
      <c r="Y30" s="784"/>
      <c r="Z30" s="784"/>
      <c r="AA30" s="784">
        <v>63</v>
      </c>
      <c r="AB30" s="784"/>
      <c r="AC30" s="784"/>
      <c r="AD30" s="784"/>
      <c r="AE30" s="785"/>
      <c r="AF30" s="786">
        <v>63</v>
      </c>
      <c r="AG30" s="787"/>
      <c r="AH30" s="787"/>
      <c r="AI30" s="787"/>
      <c r="AJ30" s="788"/>
      <c r="AK30" s="834">
        <v>261</v>
      </c>
      <c r="AL30" s="830"/>
      <c r="AM30" s="830"/>
      <c r="AN30" s="830"/>
      <c r="AO30" s="830"/>
      <c r="AP30" s="830" t="s">
        <v>571</v>
      </c>
      <c r="AQ30" s="830"/>
      <c r="AR30" s="830"/>
      <c r="AS30" s="830"/>
      <c r="AT30" s="830"/>
      <c r="AU30" s="830" t="s">
        <v>571</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c r="A31" s="242">
        <v>4</v>
      </c>
      <c r="B31" s="780" t="s">
        <v>392</v>
      </c>
      <c r="C31" s="781"/>
      <c r="D31" s="781"/>
      <c r="E31" s="781"/>
      <c r="F31" s="781"/>
      <c r="G31" s="781"/>
      <c r="H31" s="781"/>
      <c r="I31" s="781"/>
      <c r="J31" s="781"/>
      <c r="K31" s="781"/>
      <c r="L31" s="781"/>
      <c r="M31" s="781"/>
      <c r="N31" s="781"/>
      <c r="O31" s="781"/>
      <c r="P31" s="782"/>
      <c r="Q31" s="783">
        <v>199</v>
      </c>
      <c r="R31" s="784"/>
      <c r="S31" s="784"/>
      <c r="T31" s="784"/>
      <c r="U31" s="784"/>
      <c r="V31" s="784">
        <v>194</v>
      </c>
      <c r="W31" s="784"/>
      <c r="X31" s="784"/>
      <c r="Y31" s="784"/>
      <c r="Z31" s="784"/>
      <c r="AA31" s="784">
        <v>4</v>
      </c>
      <c r="AB31" s="784"/>
      <c r="AC31" s="784"/>
      <c r="AD31" s="784"/>
      <c r="AE31" s="785"/>
      <c r="AF31" s="786">
        <v>4</v>
      </c>
      <c r="AG31" s="787"/>
      <c r="AH31" s="787"/>
      <c r="AI31" s="787"/>
      <c r="AJ31" s="788"/>
      <c r="AK31" s="834">
        <v>76</v>
      </c>
      <c r="AL31" s="830"/>
      <c r="AM31" s="830"/>
      <c r="AN31" s="830"/>
      <c r="AO31" s="830"/>
      <c r="AP31" s="830" t="s">
        <v>571</v>
      </c>
      <c r="AQ31" s="830"/>
      <c r="AR31" s="830"/>
      <c r="AS31" s="830"/>
      <c r="AT31" s="830"/>
      <c r="AU31" s="830" t="s">
        <v>571</v>
      </c>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c r="A32" s="242">
        <v>5</v>
      </c>
      <c r="B32" s="780" t="s">
        <v>393</v>
      </c>
      <c r="C32" s="781"/>
      <c r="D32" s="781"/>
      <c r="E32" s="781"/>
      <c r="F32" s="781"/>
      <c r="G32" s="781"/>
      <c r="H32" s="781"/>
      <c r="I32" s="781"/>
      <c r="J32" s="781"/>
      <c r="K32" s="781"/>
      <c r="L32" s="781"/>
      <c r="M32" s="781"/>
      <c r="N32" s="781"/>
      <c r="O32" s="781"/>
      <c r="P32" s="782"/>
      <c r="Q32" s="783">
        <v>384</v>
      </c>
      <c r="R32" s="784"/>
      <c r="S32" s="784"/>
      <c r="T32" s="784"/>
      <c r="U32" s="784"/>
      <c r="V32" s="784">
        <v>319</v>
      </c>
      <c r="W32" s="784"/>
      <c r="X32" s="784"/>
      <c r="Y32" s="784"/>
      <c r="Z32" s="784"/>
      <c r="AA32" s="784">
        <v>65</v>
      </c>
      <c r="AB32" s="784"/>
      <c r="AC32" s="784"/>
      <c r="AD32" s="784"/>
      <c r="AE32" s="785"/>
      <c r="AF32" s="786">
        <v>115</v>
      </c>
      <c r="AG32" s="787"/>
      <c r="AH32" s="787"/>
      <c r="AI32" s="787"/>
      <c r="AJ32" s="788"/>
      <c r="AK32" s="834">
        <v>112</v>
      </c>
      <c r="AL32" s="830"/>
      <c r="AM32" s="830"/>
      <c r="AN32" s="830"/>
      <c r="AO32" s="830"/>
      <c r="AP32" s="830">
        <v>1790</v>
      </c>
      <c r="AQ32" s="830"/>
      <c r="AR32" s="830"/>
      <c r="AS32" s="830"/>
      <c r="AT32" s="830"/>
      <c r="AU32" s="830">
        <v>705</v>
      </c>
      <c r="AV32" s="830"/>
      <c r="AW32" s="830"/>
      <c r="AX32" s="830"/>
      <c r="AY32" s="830"/>
      <c r="AZ32" s="831"/>
      <c r="BA32" s="831"/>
      <c r="BB32" s="831"/>
      <c r="BC32" s="831"/>
      <c r="BD32" s="831"/>
      <c r="BE32" s="832" t="s">
        <v>394</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c r="A33" s="242">
        <v>6</v>
      </c>
      <c r="B33" s="780" t="s">
        <v>395</v>
      </c>
      <c r="C33" s="781"/>
      <c r="D33" s="781"/>
      <c r="E33" s="781"/>
      <c r="F33" s="781"/>
      <c r="G33" s="781"/>
      <c r="H33" s="781"/>
      <c r="I33" s="781"/>
      <c r="J33" s="781"/>
      <c r="K33" s="781"/>
      <c r="L33" s="781"/>
      <c r="M33" s="781"/>
      <c r="N33" s="781"/>
      <c r="O33" s="781"/>
      <c r="P33" s="782"/>
      <c r="Q33" s="783">
        <v>968</v>
      </c>
      <c r="R33" s="784"/>
      <c r="S33" s="784"/>
      <c r="T33" s="784"/>
      <c r="U33" s="784"/>
      <c r="V33" s="784">
        <v>987</v>
      </c>
      <c r="W33" s="784"/>
      <c r="X33" s="784"/>
      <c r="Y33" s="784"/>
      <c r="Z33" s="784"/>
      <c r="AA33" s="784">
        <v>-19</v>
      </c>
      <c r="AB33" s="784"/>
      <c r="AC33" s="784"/>
      <c r="AD33" s="784"/>
      <c r="AE33" s="785"/>
      <c r="AF33" s="786">
        <v>176</v>
      </c>
      <c r="AG33" s="787"/>
      <c r="AH33" s="787"/>
      <c r="AI33" s="787"/>
      <c r="AJ33" s="788"/>
      <c r="AK33" s="834">
        <v>192</v>
      </c>
      <c r="AL33" s="830"/>
      <c r="AM33" s="830"/>
      <c r="AN33" s="830"/>
      <c r="AO33" s="830"/>
      <c r="AP33" s="830">
        <v>452</v>
      </c>
      <c r="AQ33" s="830"/>
      <c r="AR33" s="830"/>
      <c r="AS33" s="830"/>
      <c r="AT33" s="830"/>
      <c r="AU33" s="830">
        <v>277</v>
      </c>
      <c r="AV33" s="830"/>
      <c r="AW33" s="830"/>
      <c r="AX33" s="830"/>
      <c r="AY33" s="830"/>
      <c r="AZ33" s="831"/>
      <c r="BA33" s="831"/>
      <c r="BB33" s="831"/>
      <c r="BC33" s="831"/>
      <c r="BD33" s="831"/>
      <c r="BE33" s="832" t="s">
        <v>394</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c r="A34" s="242">
        <v>7</v>
      </c>
      <c r="B34" s="780" t="s">
        <v>396</v>
      </c>
      <c r="C34" s="781"/>
      <c r="D34" s="781"/>
      <c r="E34" s="781"/>
      <c r="F34" s="781"/>
      <c r="G34" s="781"/>
      <c r="H34" s="781"/>
      <c r="I34" s="781"/>
      <c r="J34" s="781"/>
      <c r="K34" s="781"/>
      <c r="L34" s="781"/>
      <c r="M34" s="781"/>
      <c r="N34" s="781"/>
      <c r="O34" s="781"/>
      <c r="P34" s="782"/>
      <c r="Q34" s="783">
        <v>178</v>
      </c>
      <c r="R34" s="784"/>
      <c r="S34" s="784"/>
      <c r="T34" s="784"/>
      <c r="U34" s="784"/>
      <c r="V34" s="784">
        <v>178</v>
      </c>
      <c r="W34" s="784"/>
      <c r="X34" s="784"/>
      <c r="Y34" s="784"/>
      <c r="Z34" s="784"/>
      <c r="AA34" s="784">
        <v>0</v>
      </c>
      <c r="AB34" s="784"/>
      <c r="AC34" s="784"/>
      <c r="AD34" s="784"/>
      <c r="AE34" s="785"/>
      <c r="AF34" s="786">
        <v>24</v>
      </c>
      <c r="AG34" s="787"/>
      <c r="AH34" s="787"/>
      <c r="AI34" s="787"/>
      <c r="AJ34" s="788"/>
      <c r="AK34" s="834">
        <v>50</v>
      </c>
      <c r="AL34" s="830"/>
      <c r="AM34" s="830"/>
      <c r="AN34" s="830"/>
      <c r="AO34" s="830"/>
      <c r="AP34" s="830">
        <v>428</v>
      </c>
      <c r="AQ34" s="830"/>
      <c r="AR34" s="830"/>
      <c r="AS34" s="830"/>
      <c r="AT34" s="830"/>
      <c r="AU34" s="830">
        <v>385</v>
      </c>
      <c r="AV34" s="830"/>
      <c r="AW34" s="830"/>
      <c r="AX34" s="830"/>
      <c r="AY34" s="830"/>
      <c r="AZ34" s="831"/>
      <c r="BA34" s="831"/>
      <c r="BB34" s="831"/>
      <c r="BC34" s="831"/>
      <c r="BD34" s="831"/>
      <c r="BE34" s="832" t="s">
        <v>394</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c r="A63" s="240"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383</v>
      </c>
      <c r="AG63" s="844"/>
      <c r="AH63" s="844"/>
      <c r="AI63" s="844"/>
      <c r="AJ63" s="845"/>
      <c r="AK63" s="846"/>
      <c r="AL63" s="841"/>
      <c r="AM63" s="841"/>
      <c r="AN63" s="841"/>
      <c r="AO63" s="841"/>
      <c r="AP63" s="844">
        <v>2698</v>
      </c>
      <c r="AQ63" s="844"/>
      <c r="AR63" s="844"/>
      <c r="AS63" s="844"/>
      <c r="AT63" s="844"/>
      <c r="AU63" s="844">
        <v>1371</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c r="A68" s="236">
        <v>1</v>
      </c>
      <c r="B68" s="869" t="s">
        <v>550</v>
      </c>
      <c r="C68" s="870"/>
      <c r="D68" s="870"/>
      <c r="E68" s="870"/>
      <c r="F68" s="870"/>
      <c r="G68" s="870"/>
      <c r="H68" s="870"/>
      <c r="I68" s="870"/>
      <c r="J68" s="870"/>
      <c r="K68" s="870"/>
      <c r="L68" s="870"/>
      <c r="M68" s="870"/>
      <c r="N68" s="870"/>
      <c r="O68" s="870"/>
      <c r="P68" s="871"/>
      <c r="Q68" s="872">
        <v>4859</v>
      </c>
      <c r="R68" s="866"/>
      <c r="S68" s="866"/>
      <c r="T68" s="866"/>
      <c r="U68" s="866"/>
      <c r="V68" s="866">
        <v>4013</v>
      </c>
      <c r="W68" s="866"/>
      <c r="X68" s="866"/>
      <c r="Y68" s="866"/>
      <c r="Z68" s="866"/>
      <c r="AA68" s="866">
        <v>846</v>
      </c>
      <c r="AB68" s="866"/>
      <c r="AC68" s="866"/>
      <c r="AD68" s="866"/>
      <c r="AE68" s="866"/>
      <c r="AF68" s="866">
        <v>846</v>
      </c>
      <c r="AG68" s="866"/>
      <c r="AH68" s="866"/>
      <c r="AI68" s="866"/>
      <c r="AJ68" s="866"/>
      <c r="AK68" s="866" t="s">
        <v>572</v>
      </c>
      <c r="AL68" s="866"/>
      <c r="AM68" s="866"/>
      <c r="AN68" s="866"/>
      <c r="AO68" s="866"/>
      <c r="AP68" s="866" t="s">
        <v>572</v>
      </c>
      <c r="AQ68" s="866"/>
      <c r="AR68" s="866"/>
      <c r="AS68" s="866"/>
      <c r="AT68" s="866"/>
      <c r="AU68" s="866" t="s">
        <v>572</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c r="A69" s="238">
        <v>2</v>
      </c>
      <c r="B69" s="873" t="s">
        <v>551</v>
      </c>
      <c r="C69" s="874"/>
      <c r="D69" s="874"/>
      <c r="E69" s="874"/>
      <c r="F69" s="874"/>
      <c r="G69" s="874"/>
      <c r="H69" s="874"/>
      <c r="I69" s="874"/>
      <c r="J69" s="874"/>
      <c r="K69" s="874"/>
      <c r="L69" s="874"/>
      <c r="M69" s="874"/>
      <c r="N69" s="874"/>
      <c r="O69" s="874"/>
      <c r="P69" s="875"/>
      <c r="Q69" s="876">
        <v>540</v>
      </c>
      <c r="R69" s="830"/>
      <c r="S69" s="830"/>
      <c r="T69" s="830"/>
      <c r="U69" s="830"/>
      <c r="V69" s="830">
        <v>538</v>
      </c>
      <c r="W69" s="830"/>
      <c r="X69" s="830"/>
      <c r="Y69" s="830"/>
      <c r="Z69" s="830"/>
      <c r="AA69" s="830">
        <v>2</v>
      </c>
      <c r="AB69" s="830"/>
      <c r="AC69" s="830"/>
      <c r="AD69" s="830"/>
      <c r="AE69" s="830"/>
      <c r="AF69" s="830">
        <v>2</v>
      </c>
      <c r="AG69" s="830"/>
      <c r="AH69" s="830"/>
      <c r="AI69" s="830"/>
      <c r="AJ69" s="830"/>
      <c r="AK69" s="830" t="s">
        <v>572</v>
      </c>
      <c r="AL69" s="830"/>
      <c r="AM69" s="830"/>
      <c r="AN69" s="830"/>
      <c r="AO69" s="830"/>
      <c r="AP69" s="830" t="s">
        <v>572</v>
      </c>
      <c r="AQ69" s="830"/>
      <c r="AR69" s="830"/>
      <c r="AS69" s="830"/>
      <c r="AT69" s="830"/>
      <c r="AU69" s="830" t="s">
        <v>572</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c r="A70" s="238">
        <v>3</v>
      </c>
      <c r="B70" s="873" t="s">
        <v>552</v>
      </c>
      <c r="C70" s="874"/>
      <c r="D70" s="874"/>
      <c r="E70" s="874"/>
      <c r="F70" s="874"/>
      <c r="G70" s="874"/>
      <c r="H70" s="874"/>
      <c r="I70" s="874"/>
      <c r="J70" s="874"/>
      <c r="K70" s="874"/>
      <c r="L70" s="874"/>
      <c r="M70" s="874"/>
      <c r="N70" s="874"/>
      <c r="O70" s="874"/>
      <c r="P70" s="875"/>
      <c r="Q70" s="876">
        <v>19</v>
      </c>
      <c r="R70" s="830"/>
      <c r="S70" s="830"/>
      <c r="T70" s="830"/>
      <c r="U70" s="830"/>
      <c r="V70" s="830">
        <v>14</v>
      </c>
      <c r="W70" s="830"/>
      <c r="X70" s="830"/>
      <c r="Y70" s="830"/>
      <c r="Z70" s="830"/>
      <c r="AA70" s="830">
        <v>4</v>
      </c>
      <c r="AB70" s="830"/>
      <c r="AC70" s="830"/>
      <c r="AD70" s="830"/>
      <c r="AE70" s="830"/>
      <c r="AF70" s="830">
        <v>4</v>
      </c>
      <c r="AG70" s="830"/>
      <c r="AH70" s="830"/>
      <c r="AI70" s="830"/>
      <c r="AJ70" s="830"/>
      <c r="AK70" s="830" t="s">
        <v>572</v>
      </c>
      <c r="AL70" s="830"/>
      <c r="AM70" s="830"/>
      <c r="AN70" s="830"/>
      <c r="AO70" s="830"/>
      <c r="AP70" s="830" t="s">
        <v>572</v>
      </c>
      <c r="AQ70" s="830"/>
      <c r="AR70" s="830"/>
      <c r="AS70" s="830"/>
      <c r="AT70" s="830"/>
      <c r="AU70" s="830" t="s">
        <v>572</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c r="A71" s="238">
        <v>4</v>
      </c>
      <c r="B71" s="873" t="s">
        <v>553</v>
      </c>
      <c r="C71" s="874"/>
      <c r="D71" s="874"/>
      <c r="E71" s="874"/>
      <c r="F71" s="874"/>
      <c r="G71" s="874"/>
      <c r="H71" s="874"/>
      <c r="I71" s="874"/>
      <c r="J71" s="874"/>
      <c r="K71" s="874"/>
      <c r="L71" s="874"/>
      <c r="M71" s="874"/>
      <c r="N71" s="874"/>
      <c r="O71" s="874"/>
      <c r="P71" s="875"/>
      <c r="Q71" s="876">
        <v>33</v>
      </c>
      <c r="R71" s="830"/>
      <c r="S71" s="830"/>
      <c r="T71" s="830"/>
      <c r="U71" s="830"/>
      <c r="V71" s="830">
        <v>31</v>
      </c>
      <c r="W71" s="830"/>
      <c r="X71" s="830"/>
      <c r="Y71" s="830"/>
      <c r="Z71" s="830"/>
      <c r="AA71" s="830">
        <v>2</v>
      </c>
      <c r="AB71" s="830"/>
      <c r="AC71" s="830"/>
      <c r="AD71" s="830"/>
      <c r="AE71" s="830"/>
      <c r="AF71" s="830">
        <v>2</v>
      </c>
      <c r="AG71" s="830"/>
      <c r="AH71" s="830"/>
      <c r="AI71" s="830"/>
      <c r="AJ71" s="830"/>
      <c r="AK71" s="830">
        <v>5</v>
      </c>
      <c r="AL71" s="830"/>
      <c r="AM71" s="830"/>
      <c r="AN71" s="830"/>
      <c r="AO71" s="830"/>
      <c r="AP71" s="830" t="s">
        <v>572</v>
      </c>
      <c r="AQ71" s="830"/>
      <c r="AR71" s="830"/>
      <c r="AS71" s="830"/>
      <c r="AT71" s="830"/>
      <c r="AU71" s="830" t="s">
        <v>572</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c r="A72" s="238">
        <v>5</v>
      </c>
      <c r="B72" s="873" t="s">
        <v>554</v>
      </c>
      <c r="C72" s="874"/>
      <c r="D72" s="874"/>
      <c r="E72" s="874"/>
      <c r="F72" s="874"/>
      <c r="G72" s="874"/>
      <c r="H72" s="874"/>
      <c r="I72" s="874"/>
      <c r="J72" s="874"/>
      <c r="K72" s="874"/>
      <c r="L72" s="874"/>
      <c r="M72" s="874"/>
      <c r="N72" s="874"/>
      <c r="O72" s="874"/>
      <c r="P72" s="875"/>
      <c r="Q72" s="876">
        <v>1</v>
      </c>
      <c r="R72" s="830"/>
      <c r="S72" s="830"/>
      <c r="T72" s="830"/>
      <c r="U72" s="830"/>
      <c r="V72" s="830">
        <v>0</v>
      </c>
      <c r="W72" s="830"/>
      <c r="X72" s="830"/>
      <c r="Y72" s="830"/>
      <c r="Z72" s="830"/>
      <c r="AA72" s="830">
        <v>0</v>
      </c>
      <c r="AB72" s="830"/>
      <c r="AC72" s="830"/>
      <c r="AD72" s="830"/>
      <c r="AE72" s="830"/>
      <c r="AF72" s="830">
        <v>0</v>
      </c>
      <c r="AG72" s="830"/>
      <c r="AH72" s="830"/>
      <c r="AI72" s="830"/>
      <c r="AJ72" s="830"/>
      <c r="AK72" s="830" t="s">
        <v>572</v>
      </c>
      <c r="AL72" s="830"/>
      <c r="AM72" s="830"/>
      <c r="AN72" s="830"/>
      <c r="AO72" s="830"/>
      <c r="AP72" s="830" t="s">
        <v>572</v>
      </c>
      <c r="AQ72" s="830"/>
      <c r="AR72" s="830"/>
      <c r="AS72" s="830"/>
      <c r="AT72" s="830"/>
      <c r="AU72" s="830" t="s">
        <v>572</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c r="A73" s="238">
        <v>6</v>
      </c>
      <c r="B73" s="873" t="s">
        <v>555</v>
      </c>
      <c r="C73" s="874"/>
      <c r="D73" s="874"/>
      <c r="E73" s="874"/>
      <c r="F73" s="874"/>
      <c r="G73" s="874"/>
      <c r="H73" s="874"/>
      <c r="I73" s="874"/>
      <c r="J73" s="874"/>
      <c r="K73" s="874"/>
      <c r="L73" s="874"/>
      <c r="M73" s="874"/>
      <c r="N73" s="874"/>
      <c r="O73" s="874"/>
      <c r="P73" s="875"/>
      <c r="Q73" s="876">
        <v>95</v>
      </c>
      <c r="R73" s="830"/>
      <c r="S73" s="830"/>
      <c r="T73" s="830"/>
      <c r="U73" s="830"/>
      <c r="V73" s="830">
        <v>95</v>
      </c>
      <c r="W73" s="830"/>
      <c r="X73" s="830"/>
      <c r="Y73" s="830"/>
      <c r="Z73" s="830"/>
      <c r="AA73" s="830">
        <v>0</v>
      </c>
      <c r="AB73" s="830"/>
      <c r="AC73" s="830"/>
      <c r="AD73" s="830"/>
      <c r="AE73" s="830"/>
      <c r="AF73" s="830" t="s">
        <v>572</v>
      </c>
      <c r="AG73" s="830"/>
      <c r="AH73" s="830"/>
      <c r="AI73" s="830"/>
      <c r="AJ73" s="830"/>
      <c r="AK73" s="830">
        <v>53</v>
      </c>
      <c r="AL73" s="830"/>
      <c r="AM73" s="830"/>
      <c r="AN73" s="830"/>
      <c r="AO73" s="830"/>
      <c r="AP73" s="830" t="s">
        <v>572</v>
      </c>
      <c r="AQ73" s="830"/>
      <c r="AR73" s="830"/>
      <c r="AS73" s="830"/>
      <c r="AT73" s="830"/>
      <c r="AU73" s="830" t="s">
        <v>572</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c r="A74" s="238">
        <v>7</v>
      </c>
      <c r="B74" s="873" t="s">
        <v>556</v>
      </c>
      <c r="C74" s="874"/>
      <c r="D74" s="874"/>
      <c r="E74" s="874"/>
      <c r="F74" s="874"/>
      <c r="G74" s="874"/>
      <c r="H74" s="874"/>
      <c r="I74" s="874"/>
      <c r="J74" s="874"/>
      <c r="K74" s="874"/>
      <c r="L74" s="874"/>
      <c r="M74" s="874"/>
      <c r="N74" s="874"/>
      <c r="O74" s="874"/>
      <c r="P74" s="875"/>
      <c r="Q74" s="876">
        <v>3740</v>
      </c>
      <c r="R74" s="830"/>
      <c r="S74" s="830"/>
      <c r="T74" s="830"/>
      <c r="U74" s="830"/>
      <c r="V74" s="830">
        <v>3254</v>
      </c>
      <c r="W74" s="830"/>
      <c r="X74" s="830"/>
      <c r="Y74" s="830"/>
      <c r="Z74" s="830"/>
      <c r="AA74" s="830">
        <v>486</v>
      </c>
      <c r="AB74" s="830"/>
      <c r="AC74" s="830"/>
      <c r="AD74" s="830"/>
      <c r="AE74" s="830"/>
      <c r="AF74" s="830">
        <v>486</v>
      </c>
      <c r="AG74" s="830"/>
      <c r="AH74" s="830"/>
      <c r="AI74" s="830"/>
      <c r="AJ74" s="830"/>
      <c r="AK74" s="830" t="s">
        <v>572</v>
      </c>
      <c r="AL74" s="830"/>
      <c r="AM74" s="830"/>
      <c r="AN74" s="830"/>
      <c r="AO74" s="830"/>
      <c r="AP74" s="830">
        <v>659</v>
      </c>
      <c r="AQ74" s="830"/>
      <c r="AR74" s="830"/>
      <c r="AS74" s="830"/>
      <c r="AT74" s="830"/>
      <c r="AU74" s="830">
        <v>56</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c r="A75" s="238">
        <v>8</v>
      </c>
      <c r="B75" s="873" t="s">
        <v>557</v>
      </c>
      <c r="C75" s="874"/>
      <c r="D75" s="874"/>
      <c r="E75" s="874"/>
      <c r="F75" s="874"/>
      <c r="G75" s="874"/>
      <c r="H75" s="874"/>
      <c r="I75" s="874"/>
      <c r="J75" s="874"/>
      <c r="K75" s="874"/>
      <c r="L75" s="874"/>
      <c r="M75" s="874"/>
      <c r="N75" s="874"/>
      <c r="O75" s="874"/>
      <c r="P75" s="875"/>
      <c r="Q75" s="877">
        <v>4831</v>
      </c>
      <c r="R75" s="878"/>
      <c r="S75" s="878"/>
      <c r="T75" s="878"/>
      <c r="U75" s="834"/>
      <c r="V75" s="879">
        <v>3077</v>
      </c>
      <c r="W75" s="878"/>
      <c r="X75" s="878"/>
      <c r="Y75" s="878"/>
      <c r="Z75" s="834"/>
      <c r="AA75" s="879">
        <v>1755</v>
      </c>
      <c r="AB75" s="878"/>
      <c r="AC75" s="878"/>
      <c r="AD75" s="878"/>
      <c r="AE75" s="834"/>
      <c r="AF75" s="879">
        <v>1753</v>
      </c>
      <c r="AG75" s="878"/>
      <c r="AH75" s="878"/>
      <c r="AI75" s="878"/>
      <c r="AJ75" s="834"/>
      <c r="AK75" s="879" t="s">
        <v>572</v>
      </c>
      <c r="AL75" s="878"/>
      <c r="AM75" s="878"/>
      <c r="AN75" s="878"/>
      <c r="AO75" s="834"/>
      <c r="AP75" s="879">
        <v>208</v>
      </c>
      <c r="AQ75" s="878"/>
      <c r="AR75" s="878"/>
      <c r="AS75" s="878"/>
      <c r="AT75" s="834"/>
      <c r="AU75" s="879" t="s">
        <v>572</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c r="A76" s="238">
        <v>9</v>
      </c>
      <c r="B76" s="873" t="s">
        <v>558</v>
      </c>
      <c r="C76" s="874"/>
      <c r="D76" s="874"/>
      <c r="E76" s="874"/>
      <c r="F76" s="874"/>
      <c r="G76" s="874"/>
      <c r="H76" s="874"/>
      <c r="I76" s="874"/>
      <c r="J76" s="874"/>
      <c r="K76" s="874"/>
      <c r="L76" s="874"/>
      <c r="M76" s="874"/>
      <c r="N76" s="874"/>
      <c r="O76" s="874"/>
      <c r="P76" s="875"/>
      <c r="Q76" s="877">
        <v>152</v>
      </c>
      <c r="R76" s="878"/>
      <c r="S76" s="878"/>
      <c r="T76" s="878"/>
      <c r="U76" s="834"/>
      <c r="V76" s="879">
        <v>97</v>
      </c>
      <c r="W76" s="878"/>
      <c r="X76" s="878"/>
      <c r="Y76" s="878"/>
      <c r="Z76" s="834"/>
      <c r="AA76" s="879">
        <v>55</v>
      </c>
      <c r="AB76" s="878"/>
      <c r="AC76" s="878"/>
      <c r="AD76" s="878"/>
      <c r="AE76" s="834"/>
      <c r="AF76" s="879">
        <v>55</v>
      </c>
      <c r="AG76" s="878"/>
      <c r="AH76" s="878"/>
      <c r="AI76" s="878"/>
      <c r="AJ76" s="834"/>
      <c r="AK76" s="879" t="s">
        <v>572</v>
      </c>
      <c r="AL76" s="878"/>
      <c r="AM76" s="878"/>
      <c r="AN76" s="878"/>
      <c r="AO76" s="834"/>
      <c r="AP76" s="879" t="s">
        <v>572</v>
      </c>
      <c r="AQ76" s="878"/>
      <c r="AR76" s="878"/>
      <c r="AS76" s="878"/>
      <c r="AT76" s="834"/>
      <c r="AU76" s="879" t="s">
        <v>572</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c r="A77" s="238">
        <v>10</v>
      </c>
      <c r="B77" s="873" t="s">
        <v>559</v>
      </c>
      <c r="C77" s="874"/>
      <c r="D77" s="874"/>
      <c r="E77" s="874"/>
      <c r="F77" s="874"/>
      <c r="G77" s="874"/>
      <c r="H77" s="874"/>
      <c r="I77" s="874"/>
      <c r="J77" s="874"/>
      <c r="K77" s="874"/>
      <c r="L77" s="874"/>
      <c r="M77" s="874"/>
      <c r="N77" s="874"/>
      <c r="O77" s="874"/>
      <c r="P77" s="875"/>
      <c r="Q77" s="877">
        <v>88</v>
      </c>
      <c r="R77" s="878"/>
      <c r="S77" s="878"/>
      <c r="T77" s="878"/>
      <c r="U77" s="834"/>
      <c r="V77" s="879">
        <v>69</v>
      </c>
      <c r="W77" s="878"/>
      <c r="X77" s="878"/>
      <c r="Y77" s="878"/>
      <c r="Z77" s="834"/>
      <c r="AA77" s="879">
        <v>19</v>
      </c>
      <c r="AB77" s="878"/>
      <c r="AC77" s="878"/>
      <c r="AD77" s="878"/>
      <c r="AE77" s="834"/>
      <c r="AF77" s="879">
        <v>19</v>
      </c>
      <c r="AG77" s="878"/>
      <c r="AH77" s="878"/>
      <c r="AI77" s="878"/>
      <c r="AJ77" s="834"/>
      <c r="AK77" s="879" t="s">
        <v>572</v>
      </c>
      <c r="AL77" s="878"/>
      <c r="AM77" s="878"/>
      <c r="AN77" s="878"/>
      <c r="AO77" s="834"/>
      <c r="AP77" s="879" t="s">
        <v>572</v>
      </c>
      <c r="AQ77" s="878"/>
      <c r="AR77" s="878"/>
      <c r="AS77" s="878"/>
      <c r="AT77" s="834"/>
      <c r="AU77" s="879" t="s">
        <v>572</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c r="A78" s="238">
        <v>11</v>
      </c>
      <c r="B78" s="873" t="s">
        <v>560</v>
      </c>
      <c r="C78" s="874"/>
      <c r="D78" s="874"/>
      <c r="E78" s="874"/>
      <c r="F78" s="874"/>
      <c r="G78" s="874"/>
      <c r="H78" s="874"/>
      <c r="I78" s="874"/>
      <c r="J78" s="874"/>
      <c r="K78" s="874"/>
      <c r="L78" s="874"/>
      <c r="M78" s="874"/>
      <c r="N78" s="874"/>
      <c r="O78" s="874"/>
      <c r="P78" s="875"/>
      <c r="Q78" s="876">
        <v>230159</v>
      </c>
      <c r="R78" s="830"/>
      <c r="S78" s="830"/>
      <c r="T78" s="830"/>
      <c r="U78" s="830"/>
      <c r="V78" s="830">
        <v>223900</v>
      </c>
      <c r="W78" s="830"/>
      <c r="X78" s="830"/>
      <c r="Y78" s="830"/>
      <c r="Z78" s="830"/>
      <c r="AA78" s="830">
        <v>6259</v>
      </c>
      <c r="AB78" s="830"/>
      <c r="AC78" s="830"/>
      <c r="AD78" s="830"/>
      <c r="AE78" s="830"/>
      <c r="AF78" s="830">
        <v>6259</v>
      </c>
      <c r="AG78" s="830"/>
      <c r="AH78" s="830"/>
      <c r="AI78" s="830"/>
      <c r="AJ78" s="830"/>
      <c r="AK78" s="830" t="s">
        <v>574</v>
      </c>
      <c r="AL78" s="830"/>
      <c r="AM78" s="830"/>
      <c r="AN78" s="830"/>
      <c r="AO78" s="830"/>
      <c r="AP78" s="830" t="s">
        <v>572</v>
      </c>
      <c r="AQ78" s="830"/>
      <c r="AR78" s="830"/>
      <c r="AS78" s="830"/>
      <c r="AT78" s="830"/>
      <c r="AU78" s="830" t="s">
        <v>572</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c r="A88" s="240"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9426</v>
      </c>
      <c r="AG88" s="844"/>
      <c r="AH88" s="844"/>
      <c r="AI88" s="844"/>
      <c r="AJ88" s="844"/>
      <c r="AK88" s="841"/>
      <c r="AL88" s="841"/>
      <c r="AM88" s="841"/>
      <c r="AN88" s="841"/>
      <c r="AO88" s="841"/>
      <c r="AP88" s="844">
        <v>867</v>
      </c>
      <c r="AQ88" s="844"/>
      <c r="AR88" s="844"/>
      <c r="AS88" s="844"/>
      <c r="AT88" s="844"/>
      <c r="AU88" s="844">
        <v>56</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405</v>
      </c>
      <c r="CS102" s="852"/>
      <c r="CT102" s="852"/>
      <c r="CU102" s="852"/>
      <c r="CV102" s="891"/>
      <c r="CW102" s="890">
        <v>45</v>
      </c>
      <c r="CX102" s="852"/>
      <c r="CY102" s="852"/>
      <c r="CZ102" s="852"/>
      <c r="DA102" s="891"/>
      <c r="DB102" s="890" t="s">
        <v>573</v>
      </c>
      <c r="DC102" s="852"/>
      <c r="DD102" s="852"/>
      <c r="DE102" s="852"/>
      <c r="DF102" s="891"/>
      <c r="DG102" s="890" t="s">
        <v>573</v>
      </c>
      <c r="DH102" s="852"/>
      <c r="DI102" s="852"/>
      <c r="DJ102" s="852"/>
      <c r="DK102" s="891"/>
      <c r="DL102" s="890" t="s">
        <v>573</v>
      </c>
      <c r="DM102" s="852"/>
      <c r="DN102" s="852"/>
      <c r="DO102" s="852"/>
      <c r="DP102" s="891"/>
      <c r="DQ102" s="890" t="s">
        <v>573</v>
      </c>
      <c r="DR102" s="852"/>
      <c r="DS102" s="852"/>
      <c r="DT102" s="852"/>
      <c r="DU102" s="891"/>
      <c r="DV102" s="789"/>
      <c r="DW102" s="790"/>
      <c r="DX102" s="790"/>
      <c r="DY102" s="790"/>
      <c r="DZ102" s="914"/>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30" customFormat="1" ht="26.25" customHeight="1">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943060</v>
      </c>
      <c r="AB110" s="900"/>
      <c r="AC110" s="900"/>
      <c r="AD110" s="900"/>
      <c r="AE110" s="901"/>
      <c r="AF110" s="902">
        <v>950205</v>
      </c>
      <c r="AG110" s="900"/>
      <c r="AH110" s="900"/>
      <c r="AI110" s="900"/>
      <c r="AJ110" s="901"/>
      <c r="AK110" s="902">
        <v>982967</v>
      </c>
      <c r="AL110" s="900"/>
      <c r="AM110" s="900"/>
      <c r="AN110" s="900"/>
      <c r="AO110" s="901"/>
      <c r="AP110" s="903">
        <v>23.8</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8276922</v>
      </c>
      <c r="BR110" s="931"/>
      <c r="BS110" s="931"/>
      <c r="BT110" s="931"/>
      <c r="BU110" s="931"/>
      <c r="BV110" s="931">
        <v>10393012</v>
      </c>
      <c r="BW110" s="931"/>
      <c r="BX110" s="931"/>
      <c r="BY110" s="931"/>
      <c r="BZ110" s="931"/>
      <c r="CA110" s="931">
        <v>12081887</v>
      </c>
      <c r="CB110" s="931"/>
      <c r="CC110" s="931"/>
      <c r="CD110" s="931"/>
      <c r="CE110" s="931"/>
      <c r="CF110" s="944">
        <v>292.39999999999998</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42588</v>
      </c>
      <c r="BR111" s="926"/>
      <c r="BS111" s="926"/>
      <c r="BT111" s="926"/>
      <c r="BU111" s="926"/>
      <c r="BV111" s="926">
        <v>35747</v>
      </c>
      <c r="BW111" s="926"/>
      <c r="BX111" s="926"/>
      <c r="BY111" s="926"/>
      <c r="BZ111" s="926"/>
      <c r="CA111" s="926">
        <v>30381</v>
      </c>
      <c r="CB111" s="926"/>
      <c r="CC111" s="926"/>
      <c r="CD111" s="926"/>
      <c r="CE111" s="926"/>
      <c r="CF111" s="920">
        <v>0.7</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1131920</v>
      </c>
      <c r="BR112" s="926"/>
      <c r="BS112" s="926"/>
      <c r="BT112" s="926"/>
      <c r="BU112" s="926"/>
      <c r="BV112" s="926">
        <v>1174363</v>
      </c>
      <c r="BW112" s="926"/>
      <c r="BX112" s="926"/>
      <c r="BY112" s="926"/>
      <c r="BZ112" s="926"/>
      <c r="CA112" s="926">
        <v>1371621</v>
      </c>
      <c r="CB112" s="926"/>
      <c r="CC112" s="926"/>
      <c r="CD112" s="926"/>
      <c r="CE112" s="926"/>
      <c r="CF112" s="920">
        <v>33.200000000000003</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139195</v>
      </c>
      <c r="AB113" s="938"/>
      <c r="AC113" s="938"/>
      <c r="AD113" s="938"/>
      <c r="AE113" s="939"/>
      <c r="AF113" s="940">
        <v>144292</v>
      </c>
      <c r="AG113" s="938"/>
      <c r="AH113" s="938"/>
      <c r="AI113" s="938"/>
      <c r="AJ113" s="939"/>
      <c r="AK113" s="940">
        <v>150736</v>
      </c>
      <c r="AL113" s="938"/>
      <c r="AM113" s="938"/>
      <c r="AN113" s="938"/>
      <c r="AO113" s="939"/>
      <c r="AP113" s="941">
        <v>3.6</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74276</v>
      </c>
      <c r="BR113" s="926"/>
      <c r="BS113" s="926"/>
      <c r="BT113" s="926"/>
      <c r="BU113" s="926"/>
      <c r="BV113" s="926">
        <v>64916</v>
      </c>
      <c r="BW113" s="926"/>
      <c r="BX113" s="926"/>
      <c r="BY113" s="926"/>
      <c r="BZ113" s="926"/>
      <c r="CA113" s="926">
        <v>56137</v>
      </c>
      <c r="CB113" s="926"/>
      <c r="CC113" s="926"/>
      <c r="CD113" s="926"/>
      <c r="CE113" s="926"/>
      <c r="CF113" s="920">
        <v>1.4</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v>25375</v>
      </c>
      <c r="DH113" s="959"/>
      <c r="DI113" s="959"/>
      <c r="DJ113" s="959"/>
      <c r="DK113" s="960"/>
      <c r="DL113" s="961">
        <v>18534</v>
      </c>
      <c r="DM113" s="959"/>
      <c r="DN113" s="959"/>
      <c r="DO113" s="959"/>
      <c r="DP113" s="960"/>
      <c r="DQ113" s="961">
        <v>13117</v>
      </c>
      <c r="DR113" s="959"/>
      <c r="DS113" s="959"/>
      <c r="DT113" s="959"/>
      <c r="DU113" s="960"/>
      <c r="DV113" s="962">
        <v>0.3</v>
      </c>
      <c r="DW113" s="963"/>
      <c r="DX113" s="963"/>
      <c r="DY113" s="963"/>
      <c r="DZ113" s="964"/>
    </row>
    <row r="114" spans="1:130" s="230" customFormat="1" ht="26.25" customHeight="1">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7527</v>
      </c>
      <c r="AB114" s="959"/>
      <c r="AC114" s="959"/>
      <c r="AD114" s="959"/>
      <c r="AE114" s="960"/>
      <c r="AF114" s="961">
        <v>10745</v>
      </c>
      <c r="AG114" s="959"/>
      <c r="AH114" s="959"/>
      <c r="AI114" s="959"/>
      <c r="AJ114" s="960"/>
      <c r="AK114" s="961">
        <v>9742</v>
      </c>
      <c r="AL114" s="959"/>
      <c r="AM114" s="959"/>
      <c r="AN114" s="959"/>
      <c r="AO114" s="960"/>
      <c r="AP114" s="962">
        <v>0.2</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1062397</v>
      </c>
      <c r="BR114" s="926"/>
      <c r="BS114" s="926"/>
      <c r="BT114" s="926"/>
      <c r="BU114" s="926"/>
      <c r="BV114" s="926">
        <v>957596</v>
      </c>
      <c r="BW114" s="926"/>
      <c r="BX114" s="926"/>
      <c r="BY114" s="926"/>
      <c r="BZ114" s="926"/>
      <c r="CA114" s="926">
        <v>864389</v>
      </c>
      <c r="CB114" s="926"/>
      <c r="CC114" s="926"/>
      <c r="CD114" s="926"/>
      <c r="CE114" s="926"/>
      <c r="CF114" s="920">
        <v>20.9</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8803</v>
      </c>
      <c r="AB115" s="938"/>
      <c r="AC115" s="938"/>
      <c r="AD115" s="938"/>
      <c r="AE115" s="939"/>
      <c r="AF115" s="940">
        <v>6842</v>
      </c>
      <c r="AG115" s="938"/>
      <c r="AH115" s="938"/>
      <c r="AI115" s="938"/>
      <c r="AJ115" s="939"/>
      <c r="AK115" s="940">
        <v>5417</v>
      </c>
      <c r="AL115" s="938"/>
      <c r="AM115" s="938"/>
      <c r="AN115" s="938"/>
      <c r="AO115" s="939"/>
      <c r="AP115" s="941">
        <v>0.1</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17213</v>
      </c>
      <c r="DH115" s="959"/>
      <c r="DI115" s="959"/>
      <c r="DJ115" s="959"/>
      <c r="DK115" s="960"/>
      <c r="DL115" s="961">
        <v>17213</v>
      </c>
      <c r="DM115" s="959"/>
      <c r="DN115" s="959"/>
      <c r="DO115" s="959"/>
      <c r="DP115" s="960"/>
      <c r="DQ115" s="961">
        <v>17264</v>
      </c>
      <c r="DR115" s="959"/>
      <c r="DS115" s="959"/>
      <c r="DT115" s="959"/>
      <c r="DU115" s="960"/>
      <c r="DV115" s="962">
        <v>0.4</v>
      </c>
      <c r="DW115" s="963"/>
      <c r="DX115" s="963"/>
      <c r="DY115" s="963"/>
      <c r="DZ115" s="964"/>
    </row>
    <row r="116" spans="1:130" s="230" customFormat="1" ht="26.25" customHeight="1">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1098585</v>
      </c>
      <c r="AB117" s="979"/>
      <c r="AC117" s="979"/>
      <c r="AD117" s="979"/>
      <c r="AE117" s="980"/>
      <c r="AF117" s="981">
        <v>1112084</v>
      </c>
      <c r="AG117" s="979"/>
      <c r="AH117" s="979"/>
      <c r="AI117" s="979"/>
      <c r="AJ117" s="980"/>
      <c r="AK117" s="981">
        <v>1148862</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443</v>
      </c>
      <c r="BP119" s="1005"/>
      <c r="BQ119" s="999">
        <v>10588103</v>
      </c>
      <c r="BR119" s="1000"/>
      <c r="BS119" s="1000"/>
      <c r="BT119" s="1000"/>
      <c r="BU119" s="1000"/>
      <c r="BV119" s="1000">
        <v>12625634</v>
      </c>
      <c r="BW119" s="1000"/>
      <c r="BX119" s="1000"/>
      <c r="BY119" s="1000"/>
      <c r="BZ119" s="1000"/>
      <c r="CA119" s="1000">
        <v>14404415</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4576258</v>
      </c>
      <c r="BR120" s="931"/>
      <c r="BS120" s="931"/>
      <c r="BT120" s="931"/>
      <c r="BU120" s="931"/>
      <c r="BV120" s="931">
        <v>4833721</v>
      </c>
      <c r="BW120" s="931"/>
      <c r="BX120" s="931"/>
      <c r="BY120" s="931"/>
      <c r="BZ120" s="931"/>
      <c r="CA120" s="931">
        <v>4680669</v>
      </c>
      <c r="CB120" s="931"/>
      <c r="CC120" s="931"/>
      <c r="CD120" s="931"/>
      <c r="CE120" s="931"/>
      <c r="CF120" s="944">
        <v>113.3</v>
      </c>
      <c r="CG120" s="945"/>
      <c r="CH120" s="945"/>
      <c r="CI120" s="945"/>
      <c r="CJ120" s="945"/>
      <c r="CK120" s="1006" t="s">
        <v>447</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680566</v>
      </c>
      <c r="DH120" s="931"/>
      <c r="DI120" s="931"/>
      <c r="DJ120" s="931"/>
      <c r="DK120" s="931"/>
      <c r="DL120" s="931">
        <v>674387</v>
      </c>
      <c r="DM120" s="931"/>
      <c r="DN120" s="931"/>
      <c r="DO120" s="931"/>
      <c r="DP120" s="931"/>
      <c r="DQ120" s="931">
        <v>705318</v>
      </c>
      <c r="DR120" s="931"/>
      <c r="DS120" s="931"/>
      <c r="DT120" s="931"/>
      <c r="DU120" s="931"/>
      <c r="DV120" s="932">
        <v>17.100000000000001</v>
      </c>
      <c r="DW120" s="932"/>
      <c r="DX120" s="932"/>
      <c r="DY120" s="932"/>
      <c r="DZ120" s="933"/>
    </row>
    <row r="121" spans="1:130" s="230" customFormat="1" ht="26.25" customHeight="1">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8803</v>
      </c>
      <c r="AB121" s="959"/>
      <c r="AC121" s="959"/>
      <c r="AD121" s="959"/>
      <c r="AE121" s="960"/>
      <c r="AF121" s="961">
        <v>6842</v>
      </c>
      <c r="AG121" s="959"/>
      <c r="AH121" s="959"/>
      <c r="AI121" s="959"/>
      <c r="AJ121" s="960"/>
      <c r="AK121" s="961">
        <v>5417</v>
      </c>
      <c r="AL121" s="959"/>
      <c r="AM121" s="959"/>
      <c r="AN121" s="959"/>
      <c r="AO121" s="960"/>
      <c r="AP121" s="962">
        <v>0.1</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116700</v>
      </c>
      <c r="BR121" s="926"/>
      <c r="BS121" s="926"/>
      <c r="BT121" s="926"/>
      <c r="BU121" s="926"/>
      <c r="BV121" s="926">
        <v>96661</v>
      </c>
      <c r="BW121" s="926"/>
      <c r="BX121" s="926"/>
      <c r="BY121" s="926"/>
      <c r="BZ121" s="926"/>
      <c r="CA121" s="926">
        <v>79665</v>
      </c>
      <c r="CB121" s="926"/>
      <c r="CC121" s="926"/>
      <c r="CD121" s="926"/>
      <c r="CE121" s="926"/>
      <c r="CF121" s="920">
        <v>1.9</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385323</v>
      </c>
      <c r="DR121" s="926"/>
      <c r="DS121" s="926"/>
      <c r="DT121" s="926"/>
      <c r="DU121" s="926"/>
      <c r="DV121" s="927">
        <v>9.3000000000000007</v>
      </c>
      <c r="DW121" s="927"/>
      <c r="DX121" s="927"/>
      <c r="DY121" s="927"/>
      <c r="DZ121" s="928"/>
    </row>
    <row r="122" spans="1:130" s="230" customFormat="1" ht="26.25" customHeight="1">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6884482</v>
      </c>
      <c r="BR122" s="1000"/>
      <c r="BS122" s="1000"/>
      <c r="BT122" s="1000"/>
      <c r="BU122" s="1000"/>
      <c r="BV122" s="1000">
        <v>7739399</v>
      </c>
      <c r="BW122" s="1000"/>
      <c r="BX122" s="1000"/>
      <c r="BY122" s="1000"/>
      <c r="BZ122" s="1000"/>
      <c r="CA122" s="1000">
        <v>9836024</v>
      </c>
      <c r="CB122" s="1000"/>
      <c r="CC122" s="1000"/>
      <c r="CD122" s="1000"/>
      <c r="CE122" s="1000"/>
      <c r="CF122" s="1017">
        <v>238</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v>103200</v>
      </c>
      <c r="DH122" s="926"/>
      <c r="DI122" s="926"/>
      <c r="DJ122" s="926"/>
      <c r="DK122" s="926"/>
      <c r="DL122" s="926">
        <v>138868</v>
      </c>
      <c r="DM122" s="926"/>
      <c r="DN122" s="926"/>
      <c r="DO122" s="926"/>
      <c r="DP122" s="926"/>
      <c r="DQ122" s="926">
        <v>276595</v>
      </c>
      <c r="DR122" s="926"/>
      <c r="DS122" s="926"/>
      <c r="DT122" s="926"/>
      <c r="DU122" s="926"/>
      <c r="DV122" s="927">
        <v>6.7</v>
      </c>
      <c r="DW122" s="927"/>
      <c r="DX122" s="927"/>
      <c r="DY122" s="927"/>
      <c r="DZ122" s="928"/>
    </row>
    <row r="123" spans="1:130" s="230" customFormat="1" ht="26.25" customHeight="1">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451</v>
      </c>
      <c r="BP123" s="1005"/>
      <c r="BQ123" s="1063">
        <v>11577440</v>
      </c>
      <c r="BR123" s="1064"/>
      <c r="BS123" s="1064"/>
      <c r="BT123" s="1064"/>
      <c r="BU123" s="1064"/>
      <c r="BV123" s="1064">
        <v>12669781</v>
      </c>
      <c r="BW123" s="1064"/>
      <c r="BX123" s="1064"/>
      <c r="BY123" s="1064"/>
      <c r="BZ123" s="1064"/>
      <c r="CA123" s="1064">
        <v>14596358</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v>634</v>
      </c>
      <c r="DH123" s="959"/>
      <c r="DI123" s="959"/>
      <c r="DJ123" s="959"/>
      <c r="DK123" s="960"/>
      <c r="DL123" s="961">
        <v>4093</v>
      </c>
      <c r="DM123" s="959"/>
      <c r="DN123" s="959"/>
      <c r="DO123" s="959"/>
      <c r="DP123" s="960"/>
      <c r="DQ123" s="961">
        <v>4385</v>
      </c>
      <c r="DR123" s="959"/>
      <c r="DS123" s="959"/>
      <c r="DT123" s="959"/>
      <c r="DU123" s="960"/>
      <c r="DV123" s="962">
        <v>0.1</v>
      </c>
      <c r="DW123" s="963"/>
      <c r="DX123" s="963"/>
      <c r="DY123" s="963"/>
      <c r="DZ123" s="964"/>
    </row>
    <row r="124" spans="1:130" s="230" customFormat="1" ht="26.25" customHeight="1" thickBot="1">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v>347520</v>
      </c>
      <c r="DH124" s="986"/>
      <c r="DI124" s="986"/>
      <c r="DJ124" s="986"/>
      <c r="DK124" s="987"/>
      <c r="DL124" s="985">
        <v>357015</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32807</v>
      </c>
      <c r="AB128" s="1046"/>
      <c r="AC128" s="1046"/>
      <c r="AD128" s="1046"/>
      <c r="AE128" s="1047"/>
      <c r="AF128" s="1048">
        <v>31590</v>
      </c>
      <c r="AG128" s="1046"/>
      <c r="AH128" s="1046"/>
      <c r="AI128" s="1046"/>
      <c r="AJ128" s="1047"/>
      <c r="AK128" s="1048">
        <v>26974</v>
      </c>
      <c r="AL128" s="1046"/>
      <c r="AM128" s="1046"/>
      <c r="AN128" s="1046"/>
      <c r="AO128" s="1047"/>
      <c r="AP128" s="1049"/>
      <c r="AQ128" s="1050"/>
      <c r="AR128" s="1050"/>
      <c r="AS128" s="1050"/>
      <c r="AT128" s="1051"/>
      <c r="AU128" s="232"/>
      <c r="AV128" s="232"/>
      <c r="AW128" s="232"/>
      <c r="AX128" s="896" t="s">
        <v>465</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5125965</v>
      </c>
      <c r="AB129" s="959"/>
      <c r="AC129" s="959"/>
      <c r="AD129" s="959"/>
      <c r="AE129" s="960"/>
      <c r="AF129" s="961">
        <v>4944415</v>
      </c>
      <c r="AG129" s="959"/>
      <c r="AH129" s="959"/>
      <c r="AI129" s="959"/>
      <c r="AJ129" s="960"/>
      <c r="AK129" s="961">
        <v>4932183</v>
      </c>
      <c r="AL129" s="959"/>
      <c r="AM129" s="959"/>
      <c r="AN129" s="959"/>
      <c r="AO129" s="960"/>
      <c r="AP129" s="1073"/>
      <c r="AQ129" s="1074"/>
      <c r="AR129" s="1074"/>
      <c r="AS129" s="1074"/>
      <c r="AT129" s="1075"/>
      <c r="AU129" s="233"/>
      <c r="AV129" s="233"/>
      <c r="AW129" s="233"/>
      <c r="AX129" s="1065" t="s">
        <v>468</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791365</v>
      </c>
      <c r="AB130" s="959"/>
      <c r="AC130" s="959"/>
      <c r="AD130" s="959"/>
      <c r="AE130" s="960"/>
      <c r="AF130" s="961">
        <v>784355</v>
      </c>
      <c r="AG130" s="959"/>
      <c r="AH130" s="959"/>
      <c r="AI130" s="959"/>
      <c r="AJ130" s="960"/>
      <c r="AK130" s="961">
        <v>799664</v>
      </c>
      <c r="AL130" s="959"/>
      <c r="AM130" s="959"/>
      <c r="AN130" s="959"/>
      <c r="AO130" s="960"/>
      <c r="AP130" s="1073"/>
      <c r="AQ130" s="1074"/>
      <c r="AR130" s="1074"/>
      <c r="AS130" s="1074"/>
      <c r="AT130" s="1075"/>
      <c r="AU130" s="233"/>
      <c r="AV130" s="233"/>
      <c r="AW130" s="233"/>
      <c r="AX130" s="1065" t="s">
        <v>471</v>
      </c>
      <c r="AY130" s="923"/>
      <c r="AZ130" s="923"/>
      <c r="BA130" s="923"/>
      <c r="BB130" s="923"/>
      <c r="BC130" s="923"/>
      <c r="BD130" s="923"/>
      <c r="BE130" s="924"/>
      <c r="BF130" s="1101">
        <v>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4334600</v>
      </c>
      <c r="AB131" s="986"/>
      <c r="AC131" s="986"/>
      <c r="AD131" s="986"/>
      <c r="AE131" s="987"/>
      <c r="AF131" s="985">
        <v>4160060</v>
      </c>
      <c r="AG131" s="986"/>
      <c r="AH131" s="986"/>
      <c r="AI131" s="986"/>
      <c r="AJ131" s="987"/>
      <c r="AK131" s="985">
        <v>4132519</v>
      </c>
      <c r="AL131" s="986"/>
      <c r="AM131" s="986"/>
      <c r="AN131" s="986"/>
      <c r="AO131" s="987"/>
      <c r="AP131" s="1110"/>
      <c r="AQ131" s="1111"/>
      <c r="AR131" s="1111"/>
      <c r="AS131" s="1111"/>
      <c r="AT131" s="1112"/>
      <c r="AU131" s="233"/>
      <c r="AV131" s="233"/>
      <c r="AW131" s="233"/>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6.3307571630000004</v>
      </c>
      <c r="AB132" s="1097"/>
      <c r="AC132" s="1097"/>
      <c r="AD132" s="1097"/>
      <c r="AE132" s="1098"/>
      <c r="AF132" s="1099">
        <v>7.1186232890000003</v>
      </c>
      <c r="AG132" s="1097"/>
      <c r="AH132" s="1097"/>
      <c r="AI132" s="1097"/>
      <c r="AJ132" s="1098"/>
      <c r="AK132" s="1099">
        <v>7.7972781250000001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6</v>
      </c>
      <c r="AB133" s="1080"/>
      <c r="AC133" s="1080"/>
      <c r="AD133" s="1080"/>
      <c r="AE133" s="1081"/>
      <c r="AF133" s="1079">
        <v>6.4</v>
      </c>
      <c r="AG133" s="1080"/>
      <c r="AH133" s="1080"/>
      <c r="AI133" s="1080"/>
      <c r="AJ133" s="1081"/>
      <c r="AK133" s="1079">
        <v>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atjsZXoBplkTjc7szBmB9zdY/XmqVcWoTcbgFnSWnXiO4Svi+tACH6UZF/B/iEGot15E4hqiC6x1RcF0dglYg==" saltValue="d9OVEyrZTCJpvqbV9sNDv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cols>
    <col min="1" max="120" width="2.7265625" style="260" customWidth="1"/>
    <col min="121" max="121" width="0" style="259" hidden="1" customWidth="1"/>
    <col min="122" max="16384" width="9" style="259" hidden="1"/>
  </cols>
  <sheetData>
    <row r="1" spans="1:120" ht="13">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59"/>
    </row>
    <row r="17" spans="119:120" ht="13">
      <c r="DP17" s="259"/>
    </row>
    <row r="18" spans="119:120" ht="13"/>
    <row r="19" spans="119:120" ht="13"/>
    <row r="20" spans="119:120" ht="13">
      <c r="DO20" s="259"/>
      <c r="DP20" s="259"/>
    </row>
    <row r="21" spans="119:120" ht="13">
      <c r="DP21" s="259"/>
    </row>
    <row r="22" spans="119:120" ht="13"/>
    <row r="23" spans="119:120" ht="13">
      <c r="DO23" s="259"/>
      <c r="DP23" s="259"/>
    </row>
    <row r="24" spans="119:120" ht="13">
      <c r="DP24" s="259"/>
    </row>
    <row r="25" spans="119:120" ht="13">
      <c r="DP25" s="259"/>
    </row>
    <row r="26" spans="119:120" ht="13">
      <c r="DO26" s="259"/>
      <c r="DP26" s="259"/>
    </row>
    <row r="27" spans="119:120" ht="13"/>
    <row r="28" spans="119:120" ht="13">
      <c r="DO28" s="259"/>
      <c r="DP28" s="259"/>
    </row>
    <row r="29" spans="119:120" ht="13">
      <c r="DP29" s="259"/>
    </row>
    <row r="30" spans="119:120" ht="13"/>
    <row r="31" spans="119:120" ht="13">
      <c r="DO31" s="259"/>
      <c r="DP31" s="259"/>
    </row>
    <row r="32" spans="119:120" ht="13"/>
    <row r="33" spans="98:120" ht="13">
      <c r="DO33" s="259"/>
      <c r="DP33" s="259"/>
    </row>
    <row r="34" spans="98:120" ht="13">
      <c r="DM34" s="259"/>
    </row>
    <row r="35" spans="98:120" ht="13">
      <c r="CT35" s="259"/>
      <c r="CU35" s="259"/>
      <c r="CV35" s="259"/>
      <c r="CY35" s="259"/>
      <c r="CZ35" s="259"/>
      <c r="DA35" s="259"/>
      <c r="DD35" s="259"/>
      <c r="DE35" s="259"/>
      <c r="DF35" s="259"/>
      <c r="DI35" s="259"/>
      <c r="DJ35" s="259"/>
      <c r="DK35" s="259"/>
      <c r="DM35" s="259"/>
      <c r="DN35" s="259"/>
      <c r="DO35" s="259"/>
      <c r="DP35" s="259"/>
    </row>
    <row r="36" spans="98:120" ht="13"/>
    <row r="37" spans="98:120" ht="13">
      <c r="CW37" s="259"/>
      <c r="DB37" s="259"/>
      <c r="DG37" s="259"/>
      <c r="DL37" s="259"/>
      <c r="DP37" s="259"/>
    </row>
    <row r="38" spans="98:120" ht="13">
      <c r="CT38" s="259"/>
      <c r="CU38" s="259"/>
      <c r="CV38" s="259"/>
      <c r="CW38" s="259"/>
      <c r="CY38" s="259"/>
      <c r="CZ38" s="259"/>
      <c r="DA38" s="259"/>
      <c r="DB38" s="259"/>
      <c r="DD38" s="259"/>
      <c r="DE38" s="259"/>
      <c r="DF38" s="259"/>
      <c r="DG38" s="259"/>
      <c r="DI38" s="259"/>
      <c r="DJ38" s="259"/>
      <c r="DK38" s="259"/>
      <c r="DL38" s="259"/>
      <c r="DN38" s="259"/>
      <c r="DO38" s="259"/>
      <c r="DP38" s="259"/>
    </row>
    <row r="39" spans="98:120" ht="13"/>
    <row r="40" spans="98:120" ht="13"/>
    <row r="41" spans="98:120" ht="13"/>
    <row r="42" spans="98:120" ht="13"/>
    <row r="43" spans="98:120" ht="13"/>
    <row r="44" spans="98:120" ht="13"/>
    <row r="45" spans="98:120" ht="13"/>
    <row r="46" spans="98:120" ht="13"/>
    <row r="47" spans="98:120" ht="13"/>
    <row r="48" spans="98:120" ht="13"/>
    <row r="49" spans="22:120" ht="13">
      <c r="DN49" s="259"/>
      <c r="DO49" s="259"/>
      <c r="DP49" s="259"/>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59"/>
      <c r="CS63" s="259"/>
      <c r="CX63" s="259"/>
      <c r="DC63" s="259"/>
      <c r="DH63" s="259"/>
    </row>
    <row r="64" spans="22:120" ht="13">
      <c r="V64" s="259"/>
    </row>
    <row r="65" spans="15:120" ht="13">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c r="Q66" s="259"/>
      <c r="S66" s="259"/>
      <c r="U66" s="259"/>
      <c r="DM66" s="259"/>
    </row>
    <row r="67" spans="15:120" ht="13">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row r="69" spans="15:120" ht="13"/>
    <row r="70" spans="15:120" ht="13"/>
    <row r="71" spans="15:120" ht="13"/>
    <row r="72" spans="15:120" ht="13">
      <c r="DP72" s="259"/>
    </row>
    <row r="73" spans="15:120" ht="13">
      <c r="DP73" s="259"/>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59"/>
      <c r="CX96" s="259"/>
      <c r="DC96" s="259"/>
      <c r="DH96" s="259"/>
    </row>
    <row r="97" spans="24:120" ht="13">
      <c r="CS97" s="259"/>
      <c r="CX97" s="259"/>
      <c r="DC97" s="259"/>
      <c r="DH97" s="259"/>
      <c r="DP97" s="260" t="s">
        <v>477</v>
      </c>
    </row>
    <row r="98" spans="24:120" ht="13" hidden="1">
      <c r="CS98" s="259"/>
      <c r="CX98" s="259"/>
      <c r="DC98" s="259"/>
      <c r="DH98" s="259"/>
    </row>
    <row r="99" spans="24:120" ht="13"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 hidden="1">
      <c r="CT103" s="259"/>
      <c r="CV103" s="259"/>
      <c r="CW103" s="259"/>
      <c r="CY103" s="259"/>
      <c r="DA103" s="259"/>
      <c r="DB103" s="259"/>
      <c r="DD103" s="259"/>
      <c r="DF103" s="259"/>
      <c r="DG103" s="259"/>
      <c r="DI103" s="259"/>
      <c r="DK103" s="259"/>
      <c r="DL103" s="259"/>
      <c r="DM103" s="259"/>
      <c r="DN103" s="259"/>
      <c r="DO103" s="259"/>
      <c r="DP103" s="259"/>
    </row>
    <row r="104" spans="24:120" ht="13" hidden="1">
      <c r="CV104" s="259"/>
      <c r="CW104" s="259"/>
      <c r="DA104" s="259"/>
      <c r="DB104" s="259"/>
      <c r="DF104" s="259"/>
      <c r="DG104" s="259"/>
      <c r="DK104" s="259"/>
      <c r="DL104" s="259"/>
      <c r="DN104" s="259"/>
      <c r="DO104" s="259"/>
      <c r="DP104" s="259"/>
    </row>
    <row r="105" spans="24:120" ht="12.75" hidden="1" customHeight="1"/>
  </sheetData>
  <sheetProtection algorithmName="SHA-512" hashValue="qf3MKbIOqK28C7fV6slHzHpAZjtk45r+BwY140xBUr4UWHWmtDUDtnk9SlyL7OwAXzVKh7VYSJtxuD5JlGqT6Q==" saltValue="KqYg1UbSGaoNjaIGm54dx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328125" style="260" customWidth="1"/>
    <col min="117" max="16384" width="9" style="259" hidden="1"/>
  </cols>
  <sheetData>
    <row r="1" spans="2:116" ht="13">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row r="3" spans="2:116" ht="13"/>
    <row r="4" spans="2:116" ht="13">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row r="20" spans="9:116" ht="13"/>
    <row r="21" spans="9:116" ht="13">
      <c r="DL21" s="259"/>
    </row>
    <row r="22" spans="9:116" ht="13">
      <c r="DI22" s="259"/>
      <c r="DJ22" s="259"/>
      <c r="DK22" s="259"/>
      <c r="DL22" s="259"/>
    </row>
    <row r="23" spans="9:116" ht="13">
      <c r="CY23" s="259"/>
      <c r="CZ23" s="259"/>
      <c r="DA23" s="259"/>
      <c r="DB23" s="259"/>
      <c r="DC23" s="259"/>
      <c r="DD23" s="259"/>
      <c r="DE23" s="259"/>
      <c r="DF23" s="259"/>
      <c r="DG23" s="259"/>
      <c r="DH23" s="259"/>
      <c r="DI23" s="259"/>
      <c r="DJ23" s="259"/>
      <c r="DK23" s="259"/>
      <c r="DL23" s="259"/>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59"/>
      <c r="DA35" s="259"/>
      <c r="DB35" s="259"/>
      <c r="DC35" s="259"/>
      <c r="DD35" s="259"/>
      <c r="DE35" s="259"/>
      <c r="DF35" s="259"/>
      <c r="DG35" s="259"/>
      <c r="DH35" s="259"/>
      <c r="DI35" s="259"/>
      <c r="DJ35" s="259"/>
      <c r="DK35" s="259"/>
      <c r="DL35" s="259"/>
    </row>
    <row r="36" spans="15:116" ht="13"/>
    <row r="37" spans="15:116" ht="13">
      <c r="DL37" s="259"/>
    </row>
    <row r="38" spans="15:116" ht="13">
      <c r="DI38" s="259"/>
      <c r="DJ38" s="259"/>
      <c r="DK38" s="259"/>
      <c r="DL38" s="259"/>
    </row>
    <row r="39" spans="15:116" ht="13"/>
    <row r="40" spans="15:116" ht="13"/>
    <row r="41" spans="15:116" ht="13"/>
    <row r="42" spans="15:116" ht="13"/>
    <row r="43" spans="15:116" ht="13">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c r="DL44" s="259"/>
    </row>
    <row r="45" spans="15:116" ht="13"/>
    <row r="46" spans="15:116" ht="13">
      <c r="DA46" s="259"/>
      <c r="DB46" s="259"/>
      <c r="DC46" s="259"/>
      <c r="DD46" s="259"/>
      <c r="DE46" s="259"/>
      <c r="DF46" s="259"/>
      <c r="DG46" s="259"/>
      <c r="DH46" s="259"/>
      <c r="DI46" s="259"/>
      <c r="DJ46" s="259"/>
      <c r="DK46" s="259"/>
      <c r="DL46" s="259"/>
    </row>
    <row r="47" spans="15:116" ht="13"/>
    <row r="48" spans="15:116" ht="13"/>
    <row r="49" spans="104:116" ht="13"/>
    <row r="50" spans="104:116" ht="13">
      <c r="CZ50" s="259"/>
      <c r="DA50" s="259"/>
      <c r="DB50" s="259"/>
      <c r="DC50" s="259"/>
      <c r="DD50" s="259"/>
      <c r="DE50" s="259"/>
      <c r="DF50" s="259"/>
      <c r="DG50" s="259"/>
      <c r="DH50" s="259"/>
      <c r="DI50" s="259"/>
      <c r="DJ50" s="259"/>
      <c r="DK50" s="259"/>
      <c r="DL50" s="259"/>
    </row>
    <row r="51" spans="104:116" ht="13"/>
    <row r="52" spans="104:116" ht="13"/>
    <row r="53" spans="104:116" ht="13">
      <c r="DL53" s="259"/>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59"/>
      <c r="DD67" s="259"/>
      <c r="DE67" s="259"/>
      <c r="DF67" s="259"/>
      <c r="DG67" s="259"/>
      <c r="DH67" s="259"/>
      <c r="DI67" s="259"/>
      <c r="DJ67" s="259"/>
      <c r="DK67" s="259"/>
      <c r="DL67" s="259"/>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SuWhLbeAdccA2mCt79kR13/mhgAZMJLY72Gtl+rX/BB0tk9Qd51OxWUKREu2ziTQqhwzJbuZbIeDl5xnZfjJaA==" saltValue="s7lAFwESURLh5FIlLf71Q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c r="AS1" s="262"/>
      <c r="AT1" s="262"/>
    </row>
    <row r="2" spans="1:46" ht="13">
      <c r="AS2" s="262"/>
      <c r="AT2" s="262"/>
    </row>
    <row r="3" spans="1:46" ht="13">
      <c r="AS3" s="262"/>
      <c r="AT3" s="262"/>
    </row>
    <row r="4" spans="1:46" ht="13">
      <c r="AS4" s="262"/>
      <c r="AT4" s="262"/>
    </row>
    <row r="5" spans="1:46" ht="16.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480</v>
      </c>
      <c r="AP7" s="272"/>
      <c r="AQ7" s="273" t="s">
        <v>481</v>
      </c>
      <c r="AR7" s="274"/>
    </row>
    <row r="8" spans="1:46" ht="13">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482</v>
      </c>
      <c r="AQ8" s="279" t="s">
        <v>483</v>
      </c>
      <c r="AR8" s="280" t="s">
        <v>484</v>
      </c>
    </row>
    <row r="9" spans="1:46" ht="13">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485</v>
      </c>
      <c r="AL9" s="1117"/>
      <c r="AM9" s="1117"/>
      <c r="AN9" s="1118"/>
      <c r="AO9" s="281">
        <v>1651635</v>
      </c>
      <c r="AP9" s="281">
        <v>177252</v>
      </c>
      <c r="AQ9" s="282">
        <v>143407</v>
      </c>
      <c r="AR9" s="283">
        <v>23.6</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486</v>
      </c>
      <c r="AL10" s="1117"/>
      <c r="AM10" s="1117"/>
      <c r="AN10" s="1118"/>
      <c r="AO10" s="284">
        <v>196809</v>
      </c>
      <c r="AP10" s="284">
        <v>21121</v>
      </c>
      <c r="AQ10" s="285">
        <v>20271</v>
      </c>
      <c r="AR10" s="286">
        <v>4.2</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487</v>
      </c>
      <c r="AL11" s="1117"/>
      <c r="AM11" s="1117"/>
      <c r="AN11" s="1118"/>
      <c r="AO11" s="284">
        <v>12843</v>
      </c>
      <c r="AP11" s="284">
        <v>1378</v>
      </c>
      <c r="AQ11" s="285">
        <v>1412</v>
      </c>
      <c r="AR11" s="286">
        <v>-2.4</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488</v>
      </c>
      <c r="AL12" s="1117"/>
      <c r="AM12" s="1117"/>
      <c r="AN12" s="1118"/>
      <c r="AO12" s="284" t="s">
        <v>489</v>
      </c>
      <c r="AP12" s="284" t="s">
        <v>489</v>
      </c>
      <c r="AQ12" s="285" t="s">
        <v>489</v>
      </c>
      <c r="AR12" s="286" t="s">
        <v>489</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490</v>
      </c>
      <c r="AL13" s="1117"/>
      <c r="AM13" s="1117"/>
      <c r="AN13" s="1118"/>
      <c r="AO13" s="284">
        <v>53268</v>
      </c>
      <c r="AP13" s="284">
        <v>5717</v>
      </c>
      <c r="AQ13" s="285">
        <v>5234</v>
      </c>
      <c r="AR13" s="286">
        <v>9.1999999999999993</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491</v>
      </c>
      <c r="AL14" s="1117"/>
      <c r="AM14" s="1117"/>
      <c r="AN14" s="1118"/>
      <c r="AO14" s="284">
        <v>103947</v>
      </c>
      <c r="AP14" s="284">
        <v>11156</v>
      </c>
      <c r="AQ14" s="285">
        <v>3337</v>
      </c>
      <c r="AR14" s="286">
        <v>234.3</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492</v>
      </c>
      <c r="AL15" s="1120"/>
      <c r="AM15" s="1120"/>
      <c r="AN15" s="1121"/>
      <c r="AO15" s="284">
        <v>-221982</v>
      </c>
      <c r="AP15" s="284">
        <v>-23823</v>
      </c>
      <c r="AQ15" s="285">
        <v>-9830</v>
      </c>
      <c r="AR15" s="286">
        <v>142.30000000000001</v>
      </c>
    </row>
    <row r="16" spans="1:46" ht="13">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1796520</v>
      </c>
      <c r="AP16" s="284">
        <v>192801</v>
      </c>
      <c r="AQ16" s="285">
        <v>163831</v>
      </c>
      <c r="AR16" s="286">
        <v>17.7</v>
      </c>
    </row>
    <row r="17" spans="1:46" ht="13">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497</v>
      </c>
      <c r="AL21" s="1123"/>
      <c r="AM21" s="1123"/>
      <c r="AN21" s="1124"/>
      <c r="AO21" s="297">
        <v>16.100000000000001</v>
      </c>
      <c r="AP21" s="298">
        <v>14.18</v>
      </c>
      <c r="AQ21" s="299">
        <v>1.92</v>
      </c>
      <c r="AR21" s="267"/>
      <c r="AS21" s="300"/>
      <c r="AT21" s="296"/>
    </row>
    <row r="22" spans="1:46" s="301" customFormat="1" ht="13">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498</v>
      </c>
      <c r="AL22" s="1123"/>
      <c r="AM22" s="1123"/>
      <c r="AN22" s="1124"/>
      <c r="AO22" s="302">
        <v>93.9</v>
      </c>
      <c r="AP22" s="303">
        <v>95.4</v>
      </c>
      <c r="AQ22" s="304">
        <v>-1.5</v>
      </c>
      <c r="AR22" s="288"/>
      <c r="AS22" s="300"/>
      <c r="AT22" s="296"/>
    </row>
    <row r="23" spans="1:46" s="301" customFormat="1" ht="13">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c r="A27" s="309"/>
      <c r="AO27" s="262"/>
      <c r="AP27" s="262"/>
      <c r="AQ27" s="262"/>
      <c r="AR27" s="262"/>
      <c r="AS27" s="262"/>
      <c r="AT27" s="262"/>
    </row>
    <row r="28" spans="1:46" ht="16.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480</v>
      </c>
      <c r="AP30" s="272"/>
      <c r="AQ30" s="273" t="s">
        <v>481</v>
      </c>
      <c r="AR30" s="274"/>
    </row>
    <row r="31" spans="1:46" ht="13">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482</v>
      </c>
      <c r="AQ31" s="279" t="s">
        <v>483</v>
      </c>
      <c r="AR31" s="280" t="s">
        <v>484</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502</v>
      </c>
      <c r="AL32" s="1131"/>
      <c r="AM32" s="1131"/>
      <c r="AN32" s="1132"/>
      <c r="AO32" s="312">
        <v>982967</v>
      </c>
      <c r="AP32" s="312">
        <v>105491</v>
      </c>
      <c r="AQ32" s="313">
        <v>86321</v>
      </c>
      <c r="AR32" s="314">
        <v>22.2</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503</v>
      </c>
      <c r="AL33" s="1131"/>
      <c r="AM33" s="1131"/>
      <c r="AN33" s="1132"/>
      <c r="AO33" s="312" t="s">
        <v>489</v>
      </c>
      <c r="AP33" s="312" t="s">
        <v>489</v>
      </c>
      <c r="AQ33" s="313" t="s">
        <v>489</v>
      </c>
      <c r="AR33" s="314" t="s">
        <v>489</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504</v>
      </c>
      <c r="AL34" s="1131"/>
      <c r="AM34" s="1131"/>
      <c r="AN34" s="1132"/>
      <c r="AO34" s="312" t="s">
        <v>489</v>
      </c>
      <c r="AP34" s="312" t="s">
        <v>489</v>
      </c>
      <c r="AQ34" s="313" t="s">
        <v>489</v>
      </c>
      <c r="AR34" s="314" t="s">
        <v>489</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505</v>
      </c>
      <c r="AL35" s="1131"/>
      <c r="AM35" s="1131"/>
      <c r="AN35" s="1132"/>
      <c r="AO35" s="312">
        <v>150736</v>
      </c>
      <c r="AP35" s="312">
        <v>16177</v>
      </c>
      <c r="AQ35" s="313">
        <v>18581</v>
      </c>
      <c r="AR35" s="314">
        <v>-12.9</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506</v>
      </c>
      <c r="AL36" s="1131"/>
      <c r="AM36" s="1131"/>
      <c r="AN36" s="1132"/>
      <c r="AO36" s="312">
        <v>9742</v>
      </c>
      <c r="AP36" s="312">
        <v>1046</v>
      </c>
      <c r="AQ36" s="313">
        <v>4521</v>
      </c>
      <c r="AR36" s="314">
        <v>-76.900000000000006</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507</v>
      </c>
      <c r="AL37" s="1131"/>
      <c r="AM37" s="1131"/>
      <c r="AN37" s="1132"/>
      <c r="AO37" s="312">
        <v>5417</v>
      </c>
      <c r="AP37" s="312">
        <v>581</v>
      </c>
      <c r="AQ37" s="313">
        <v>983</v>
      </c>
      <c r="AR37" s="314">
        <v>-40.9</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508</v>
      </c>
      <c r="AL38" s="1134"/>
      <c r="AM38" s="1134"/>
      <c r="AN38" s="1135"/>
      <c r="AO38" s="315" t="s">
        <v>489</v>
      </c>
      <c r="AP38" s="315" t="s">
        <v>489</v>
      </c>
      <c r="AQ38" s="316">
        <v>20</v>
      </c>
      <c r="AR38" s="304" t="s">
        <v>489</v>
      </c>
      <c r="AS38" s="311"/>
    </row>
    <row r="39" spans="1:46" ht="13">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509</v>
      </c>
      <c r="AL39" s="1134"/>
      <c r="AM39" s="1134"/>
      <c r="AN39" s="1135"/>
      <c r="AO39" s="312">
        <v>-26974</v>
      </c>
      <c r="AP39" s="312">
        <v>-2895</v>
      </c>
      <c r="AQ39" s="313">
        <v>-4212</v>
      </c>
      <c r="AR39" s="314">
        <v>-31.3</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510</v>
      </c>
      <c r="AL40" s="1131"/>
      <c r="AM40" s="1131"/>
      <c r="AN40" s="1132"/>
      <c r="AO40" s="312">
        <v>-799664</v>
      </c>
      <c r="AP40" s="312">
        <v>-85819</v>
      </c>
      <c r="AQ40" s="313">
        <v>-70783</v>
      </c>
      <c r="AR40" s="314">
        <v>21.2</v>
      </c>
      <c r="AS40" s="311"/>
    </row>
    <row r="41" spans="1:46" ht="13">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322224</v>
      </c>
      <c r="AP41" s="312">
        <v>34581</v>
      </c>
      <c r="AQ41" s="313">
        <v>35432</v>
      </c>
      <c r="AR41" s="314">
        <v>-2.4</v>
      </c>
      <c r="AS41" s="311"/>
    </row>
    <row r="42" spans="1:46" ht="13">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480</v>
      </c>
      <c r="AN49" s="1127" t="s">
        <v>513</v>
      </c>
      <c r="AO49" s="1128"/>
      <c r="AP49" s="1128"/>
      <c r="AQ49" s="1128"/>
      <c r="AR49" s="1129"/>
    </row>
    <row r="50" spans="1:44" ht="13">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514</v>
      </c>
      <c r="AO50" s="329" t="s">
        <v>515</v>
      </c>
      <c r="AP50" s="330" t="s">
        <v>516</v>
      </c>
      <c r="AQ50" s="331" t="s">
        <v>517</v>
      </c>
      <c r="AR50" s="332" t="s">
        <v>518</v>
      </c>
    </row>
    <row r="51" spans="1:44" ht="13">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1081370</v>
      </c>
      <c r="AN51" s="334">
        <v>106235</v>
      </c>
      <c r="AO51" s="335">
        <v>21.4</v>
      </c>
      <c r="AP51" s="336">
        <v>103390</v>
      </c>
      <c r="AQ51" s="337">
        <v>17.100000000000001</v>
      </c>
      <c r="AR51" s="338">
        <v>4.3</v>
      </c>
    </row>
    <row r="52" spans="1:44" ht="13">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589025</v>
      </c>
      <c r="AN52" s="342">
        <v>57867</v>
      </c>
      <c r="AO52" s="343">
        <v>-16.7</v>
      </c>
      <c r="AP52" s="344">
        <v>51269</v>
      </c>
      <c r="AQ52" s="345">
        <v>4.5999999999999996</v>
      </c>
      <c r="AR52" s="346">
        <v>-21.3</v>
      </c>
    </row>
    <row r="53" spans="1:44" ht="13">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1178595</v>
      </c>
      <c r="AN53" s="334">
        <v>118870</v>
      </c>
      <c r="AO53" s="335">
        <v>11.9</v>
      </c>
      <c r="AP53" s="336">
        <v>125391</v>
      </c>
      <c r="AQ53" s="337">
        <v>21.3</v>
      </c>
      <c r="AR53" s="338">
        <v>-9.4</v>
      </c>
    </row>
    <row r="54" spans="1:44" ht="13">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908358</v>
      </c>
      <c r="AN54" s="342">
        <v>91615</v>
      </c>
      <c r="AO54" s="343">
        <v>58.3</v>
      </c>
      <c r="AP54" s="344">
        <v>68516</v>
      </c>
      <c r="AQ54" s="345">
        <v>33.6</v>
      </c>
      <c r="AR54" s="346">
        <v>24.7</v>
      </c>
    </row>
    <row r="55" spans="1:44" ht="13">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1429565</v>
      </c>
      <c r="AN55" s="334">
        <v>146758</v>
      </c>
      <c r="AO55" s="335">
        <v>23.5</v>
      </c>
      <c r="AP55" s="336">
        <v>138402</v>
      </c>
      <c r="AQ55" s="337">
        <v>10.4</v>
      </c>
      <c r="AR55" s="338">
        <v>13.1</v>
      </c>
    </row>
    <row r="56" spans="1:44" ht="13">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944054</v>
      </c>
      <c r="AN56" s="342">
        <v>96916</v>
      </c>
      <c r="AO56" s="343">
        <v>5.8</v>
      </c>
      <c r="AP56" s="344">
        <v>70652</v>
      </c>
      <c r="AQ56" s="345">
        <v>3.1</v>
      </c>
      <c r="AR56" s="346">
        <v>2.7</v>
      </c>
    </row>
    <row r="57" spans="1:44" ht="13">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3668953</v>
      </c>
      <c r="AN57" s="334">
        <v>383661</v>
      </c>
      <c r="AO57" s="335">
        <v>161.4</v>
      </c>
      <c r="AP57" s="336">
        <v>146367</v>
      </c>
      <c r="AQ57" s="337">
        <v>5.8</v>
      </c>
      <c r="AR57" s="338">
        <v>155.6</v>
      </c>
    </row>
    <row r="58" spans="1:44" ht="13">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3171127</v>
      </c>
      <c r="AN58" s="342">
        <v>331604</v>
      </c>
      <c r="AO58" s="343">
        <v>242.2</v>
      </c>
      <c r="AP58" s="344">
        <v>79441</v>
      </c>
      <c r="AQ58" s="345">
        <v>12.4</v>
      </c>
      <c r="AR58" s="346">
        <v>229.8</v>
      </c>
    </row>
    <row r="59" spans="1:44" ht="13">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3756006</v>
      </c>
      <c r="AN59" s="334">
        <v>403091</v>
      </c>
      <c r="AO59" s="335">
        <v>5.0999999999999996</v>
      </c>
      <c r="AP59" s="336">
        <v>165181</v>
      </c>
      <c r="AQ59" s="337">
        <v>12.9</v>
      </c>
      <c r="AR59" s="338">
        <v>-7.8</v>
      </c>
    </row>
    <row r="60" spans="1:44" ht="13">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3262709</v>
      </c>
      <c r="AN60" s="342">
        <v>350151</v>
      </c>
      <c r="AO60" s="343">
        <v>5.6</v>
      </c>
      <c r="AP60" s="344">
        <v>82246</v>
      </c>
      <c r="AQ60" s="345">
        <v>3.5</v>
      </c>
      <c r="AR60" s="346">
        <v>2.1</v>
      </c>
    </row>
    <row r="61" spans="1:44" ht="13">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2222898</v>
      </c>
      <c r="AN61" s="349">
        <v>231723</v>
      </c>
      <c r="AO61" s="350">
        <v>44.7</v>
      </c>
      <c r="AP61" s="351">
        <v>135746</v>
      </c>
      <c r="AQ61" s="352">
        <v>13.5</v>
      </c>
      <c r="AR61" s="338">
        <v>31.2</v>
      </c>
    </row>
    <row r="62" spans="1:44" ht="13">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1775055</v>
      </c>
      <c r="AN62" s="342">
        <v>185631</v>
      </c>
      <c r="AO62" s="343">
        <v>59</v>
      </c>
      <c r="AP62" s="344">
        <v>70425</v>
      </c>
      <c r="AQ62" s="345">
        <v>11.4</v>
      </c>
      <c r="AR62" s="346">
        <v>47.6</v>
      </c>
    </row>
    <row r="63" spans="1:44" ht="13">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 hidden="1">
      <c r="AK70" s="262"/>
      <c r="AL70" s="262"/>
      <c r="AM70" s="262"/>
      <c r="AN70" s="262"/>
      <c r="AO70" s="262"/>
      <c r="AP70" s="262"/>
      <c r="AQ70" s="262"/>
      <c r="AR70" s="262"/>
    </row>
    <row r="71" spans="1:46" ht="13" hidden="1">
      <c r="AK71" s="262"/>
      <c r="AL71" s="262"/>
      <c r="AM71" s="262"/>
      <c r="AN71" s="262"/>
      <c r="AO71" s="262"/>
      <c r="AP71" s="262"/>
      <c r="AQ71" s="262"/>
      <c r="AR71" s="262"/>
    </row>
    <row r="72" spans="1:46" ht="13" hidden="1">
      <c r="AK72" s="262"/>
      <c r="AL72" s="262"/>
      <c r="AM72" s="262"/>
      <c r="AN72" s="262"/>
      <c r="AO72" s="262"/>
      <c r="AP72" s="262"/>
      <c r="AQ72" s="262"/>
      <c r="AR72" s="262"/>
    </row>
    <row r="73" spans="1:46" ht="13" hidden="1">
      <c r="AK73" s="262"/>
      <c r="AL73" s="262"/>
      <c r="AM73" s="262"/>
      <c r="AN73" s="262"/>
      <c r="AO73" s="262"/>
      <c r="AP73" s="262"/>
      <c r="AQ73" s="262"/>
      <c r="AR73" s="262"/>
    </row>
  </sheetData>
  <sheetProtection algorithmName="SHA-512" hashValue="rRiYm09j5M/JYWjFu7QNpId15gufKwo6i/qN5kbdWB3HIq8DExdnC8KqaUtCuJIfdMBKXj2xnTWIGxPA7F7ovA==" saltValue="bTsZaszI9MPZMT8hkm4/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531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c r="B2" s="259"/>
      <c r="DG2" s="259"/>
    </row>
    <row r="3" spans="2:125" ht="13">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row r="5" spans="2:125" ht="13"/>
    <row r="6" spans="2:125" ht="13"/>
    <row r="7" spans="2:125" ht="13"/>
    <row r="8" spans="2:125" ht="13"/>
    <row r="9" spans="2:125" ht="13">
      <c r="DU9" s="259"/>
    </row>
    <row r="10" spans="2:125" ht="13"/>
    <row r="11" spans="2:125" ht="13"/>
    <row r="12" spans="2:125" ht="13"/>
    <row r="13" spans="2:125" ht="13"/>
    <row r="14" spans="2:125" ht="13"/>
    <row r="15" spans="2:125" ht="13"/>
    <row r="16" spans="2:125" ht="13"/>
    <row r="17" spans="125:125" ht="13">
      <c r="DU17" s="259"/>
    </row>
    <row r="18" spans="125:125" ht="13"/>
    <row r="19" spans="125:125" ht="13"/>
    <row r="20" spans="125:125" ht="13">
      <c r="DU20" s="259"/>
    </row>
    <row r="21" spans="125:125" ht="13">
      <c r="DU21" s="259"/>
    </row>
    <row r="22" spans="125:125" ht="13"/>
    <row r="23" spans="125:125" ht="13"/>
    <row r="24" spans="125:125" ht="13"/>
    <row r="25" spans="125:125" ht="13"/>
    <row r="26" spans="125:125" ht="13"/>
    <row r="27" spans="125:125" ht="13"/>
    <row r="28" spans="125:125" ht="13">
      <c r="DU28" s="259"/>
    </row>
    <row r="29" spans="125:125" ht="13"/>
    <row r="30" spans="125:125" ht="13"/>
    <row r="31" spans="125:125" ht="13"/>
    <row r="32" spans="125:125" ht="13"/>
    <row r="33" spans="2:125" ht="13">
      <c r="B33" s="259"/>
      <c r="G33" s="259"/>
      <c r="I33" s="259"/>
    </row>
    <row r="34" spans="2:125" ht="13">
      <c r="C34" s="259"/>
      <c r="P34" s="259"/>
      <c r="DE34" s="259"/>
      <c r="DH34" s="259"/>
    </row>
    <row r="35" spans="2:125" ht="13">
      <c r="D35" s="259"/>
      <c r="E35" s="259"/>
      <c r="DG35" s="259"/>
      <c r="DJ35" s="259"/>
      <c r="DP35" s="259"/>
      <c r="DQ35" s="259"/>
      <c r="DR35" s="259"/>
      <c r="DS35" s="259"/>
      <c r="DT35" s="259"/>
      <c r="DU35" s="259"/>
    </row>
    <row r="36" spans="2:125" ht="13">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c r="DU37" s="259"/>
    </row>
    <row r="38" spans="2:125" ht="13">
      <c r="DT38" s="259"/>
      <c r="DU38" s="259"/>
    </row>
    <row r="39" spans="2:125" ht="13"/>
    <row r="40" spans="2:125" ht="13">
      <c r="DH40" s="259"/>
    </row>
    <row r="41" spans="2:125" ht="13">
      <c r="DE41" s="259"/>
    </row>
    <row r="42" spans="2:125" ht="13">
      <c r="DG42" s="259"/>
      <c r="DJ42" s="259"/>
    </row>
    <row r="43" spans="2:125" ht="13">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c r="DU44" s="259"/>
    </row>
    <row r="45" spans="2:125" ht="13"/>
    <row r="46" spans="2:125" ht="13"/>
    <row r="47" spans="2:125" ht="13"/>
    <row r="48" spans="2:125" ht="13">
      <c r="DT48" s="259"/>
      <c r="DU48" s="259"/>
    </row>
    <row r="49" spans="120:125" ht="13">
      <c r="DU49" s="259"/>
    </row>
    <row r="50" spans="120:125" ht="13">
      <c r="DU50" s="259"/>
    </row>
    <row r="51" spans="120:125" ht="13">
      <c r="DP51" s="259"/>
      <c r="DQ51" s="259"/>
      <c r="DR51" s="259"/>
      <c r="DS51" s="259"/>
      <c r="DT51" s="259"/>
      <c r="DU51" s="259"/>
    </row>
    <row r="52" spans="120:125" ht="13"/>
    <row r="53" spans="120:125" ht="13"/>
    <row r="54" spans="120:125" ht="13">
      <c r="DU54" s="259"/>
    </row>
    <row r="55" spans="120:125" ht="13"/>
    <row r="56" spans="120:125" ht="13"/>
    <row r="57" spans="120:125" ht="13"/>
    <row r="58" spans="120:125" ht="13">
      <c r="DU58" s="259"/>
    </row>
    <row r="59" spans="120:125" ht="13"/>
    <row r="60" spans="120:125" ht="13"/>
    <row r="61" spans="120:125" ht="13"/>
    <row r="62" spans="120:125" ht="13"/>
    <row r="63" spans="120:125" ht="13">
      <c r="DU63" s="259"/>
    </row>
    <row r="64" spans="120:125" ht="13">
      <c r="DT64" s="259"/>
      <c r="DU64" s="259"/>
    </row>
    <row r="65" spans="123:125" ht="13"/>
    <row r="66" spans="123:125" ht="13"/>
    <row r="67" spans="123:125" ht="13"/>
    <row r="68" spans="123:125" ht="13"/>
    <row r="69" spans="123:125" ht="13">
      <c r="DS69" s="259"/>
      <c r="DT69" s="259"/>
      <c r="DU69" s="25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59"/>
    </row>
    <row r="83" spans="116:125" ht="13">
      <c r="DM83" s="259"/>
      <c r="DN83" s="259"/>
      <c r="DO83" s="259"/>
      <c r="DP83" s="259"/>
      <c r="DQ83" s="259"/>
      <c r="DR83" s="259"/>
      <c r="DS83" s="259"/>
      <c r="DT83" s="259"/>
      <c r="DU83" s="259"/>
    </row>
    <row r="84" spans="116:125" ht="13"/>
    <row r="85" spans="116:125" ht="13"/>
    <row r="86" spans="116:125" ht="13"/>
    <row r="87" spans="116:125" ht="13"/>
    <row r="88" spans="116:125" ht="13">
      <c r="DU88" s="259"/>
    </row>
    <row r="89" spans="116:125" ht="13"/>
    <row r="90" spans="116:125" ht="13"/>
    <row r="91" spans="116:125" ht="13"/>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477</v>
      </c>
    </row>
    <row r="120" spans="125:125" ht="13.5" hidden="1" customHeight="1"/>
    <row r="121" spans="125:125" ht="13.5" hidden="1" customHeight="1">
      <c r="DU121" s="259"/>
    </row>
  </sheetData>
  <sheetProtection algorithmName="SHA-512" hashValue="vSd7TV+K1PZXuGZ26OSeMUSee9PlPZrxa3XU2oBXEnDX8fNPBfL44io7Qv6qSAeNow1hPU+zxBO/0g/x/Z4Fvg==" saltValue="OC0WnsrJJUHWFjQbIPNZ0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531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c r="B2" s="259"/>
      <c r="T2" s="259"/>
    </row>
    <row r="3" spans="1:125" ht="13">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59"/>
      <c r="G33" s="259"/>
      <c r="I33" s="259"/>
    </row>
    <row r="34" spans="2:125" ht="13">
      <c r="C34" s="259"/>
      <c r="P34" s="259"/>
      <c r="R34" s="259"/>
      <c r="U34" s="259"/>
    </row>
    <row r="35" spans="2:125" ht="13">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c r="F36" s="259"/>
      <c r="H36" s="259"/>
      <c r="J36" s="259"/>
      <c r="K36" s="259"/>
      <c r="L36" s="259"/>
      <c r="M36" s="259"/>
      <c r="N36" s="259"/>
      <c r="O36" s="259"/>
      <c r="Q36" s="259"/>
      <c r="S36" s="259"/>
      <c r="V36" s="259"/>
    </row>
    <row r="37" spans="2:125" ht="13"/>
    <row r="38" spans="2:125" ht="13"/>
    <row r="39" spans="2:125" ht="13"/>
    <row r="40" spans="2:125" ht="13">
      <c r="U40" s="259"/>
    </row>
    <row r="41" spans="2:125" ht="13">
      <c r="R41" s="259"/>
    </row>
    <row r="42" spans="2:125" ht="13">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c r="Q43" s="259"/>
      <c r="S43" s="259"/>
      <c r="V43" s="259"/>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477</v>
      </c>
    </row>
  </sheetData>
  <sheetProtection algorithmName="SHA-512" hashValue="IAtlARNrSxeo1JI6aS2fjww6p5I/r+i9GhmijxaoJLeF1YMQ1a6g3FWCEnEtg/XUw9pBN8ZuLP0aDd3tVg+Jsg==" saltValue="fUK7avLwqbI9dUa/1f/Px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7" zoomScaleNormal="77"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39" t="s">
        <v>3</v>
      </c>
      <c r="D47" s="1139"/>
      <c r="E47" s="1140"/>
      <c r="F47" s="11">
        <v>44.42</v>
      </c>
      <c r="G47" s="12">
        <v>41.16</v>
      </c>
      <c r="H47" s="12">
        <v>37.68</v>
      </c>
      <c r="I47" s="12">
        <v>39.090000000000003</v>
      </c>
      <c r="J47" s="13">
        <v>38.65</v>
      </c>
    </row>
    <row r="48" spans="2:10" ht="57.75" customHeight="1">
      <c r="B48" s="14"/>
      <c r="C48" s="1141" t="s">
        <v>4</v>
      </c>
      <c r="D48" s="1141"/>
      <c r="E48" s="1142"/>
      <c r="F48" s="15">
        <v>2.39</v>
      </c>
      <c r="G48" s="16">
        <v>3.47</v>
      </c>
      <c r="H48" s="16">
        <v>6.48</v>
      </c>
      <c r="I48" s="16">
        <v>3.82</v>
      </c>
      <c r="J48" s="17">
        <v>1.87</v>
      </c>
    </row>
    <row r="49" spans="2:10" ht="57.75" customHeight="1" thickBot="1">
      <c r="B49" s="18"/>
      <c r="C49" s="1143" t="s">
        <v>5</v>
      </c>
      <c r="D49" s="1143"/>
      <c r="E49" s="1144"/>
      <c r="F49" s="19" t="s">
        <v>532</v>
      </c>
      <c r="G49" s="20">
        <v>0.39</v>
      </c>
      <c r="H49" s="20">
        <v>3.15</v>
      </c>
      <c r="I49" s="20" t="s">
        <v>533</v>
      </c>
      <c r="J49" s="21" t="s">
        <v>534</v>
      </c>
    </row>
    <row r="50" spans="2:10" ht="13"/>
  </sheetData>
  <sheetProtection algorithmName="SHA-512" hashValue="1emyB7hbsSJcxt2Tbk4PhFHZMC5/G5e/kl2lQr2bCSYfhwYwikyrxXv1XImP5PUx8HISESXh6e80gaN0vvGE7A==" saltValue="gGbajufaqePUDnr7c7Vh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2025-03-25T00:30:04Z</cp:lastPrinted>
  <dcterms:created xsi:type="dcterms:W3CDTF">2025-02-19T04:37:16Z</dcterms:created>
  <dcterms:modified xsi:type="dcterms:W3CDTF">2025-03-28T02:48:15Z</dcterms:modified>
  <cp:category/>
</cp:coreProperties>
</file>