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265" windowHeight="7830" firstSheet="2" activeTab="3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全体行政コスト計算書!$B$1:$P$50</definedName>
    <definedName name="_xlnm.Print_Area" localSheetId="3">全体資金収支計算書!$B$1:$O$69</definedName>
    <definedName name="_xlnm.Print_Area" localSheetId="2">全体純資産変動計算書!$B$1:$Q$32</definedName>
    <definedName name="_xlnm.Print_Area" localSheetId="0">全体貸借対照表!$C$1:$AB$72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9" i="5" l="1"/>
  <c r="AD63" i="5"/>
  <c r="AD59" i="5" s="1"/>
  <c r="AD54" i="5"/>
  <c r="AD47" i="5"/>
  <c r="AD43" i="5"/>
  <c r="AD32" i="5"/>
  <c r="AE20" i="5"/>
  <c r="AD16" i="5"/>
  <c r="AE14" i="5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Q17" i="7"/>
  <c r="Q20" i="7" s="1"/>
  <c r="Q29" i="7" s="1"/>
  <c r="AE29" i="5" l="1"/>
  <c r="AE70" i="5" s="1"/>
  <c r="AD46" i="5"/>
  <c r="AD15" i="5"/>
  <c r="W20" i="7"/>
  <c r="Q30" i="7"/>
  <c r="AD14" i="5" l="1"/>
  <c r="AD70" i="5" s="1"/>
  <c r="W29" i="7"/>
  <c r="U29" i="7" s="1"/>
  <c r="U20" i="7"/>
</calcChain>
</file>

<file path=xl/sharedStrings.xml><?xml version="1.0" encoding="utf-8"?>
<sst xmlns="http://schemas.openxmlformats.org/spreadsheetml/2006/main" count="477" uniqueCount="352">
  <si>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</si>
  <si>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</si>
  <si>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</si>
  <si>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</si>
  <si>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</si>
  <si>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</si>
  <si>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</si>
  <si>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</si>
  <si>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</si>
  <si>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</si>
  <si>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</si>
  <si>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</si>
  <si>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</si>
  <si>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</si>
  <si>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</si>
  <si>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</si>
  <si>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</si>
  <si>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</si>
  <si>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</si>
  <si>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</si>
  <si>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</si>
  <si>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</si>
  <si>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</si>
  <si>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</si>
  <si>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</si>
  <si>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</si>
  <si>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</si>
  <si>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</si>
  <si>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</si>
  <si>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</si>
  <si>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</si>
  <si>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</si>
  <si>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</si>
  <si>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</si>
  <si>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</si>
  <si>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</si>
  <si>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</si>
  <si>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</si>
  <si>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</si>
  <si>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</si>
  <si>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</si>
  <si>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</si>
  <si>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</si>
  <si>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</si>
  <si>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</si>
  <si>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</si>
  <si>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</si>
  <si>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</si>
  <si>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</si>
  <si>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</si>
  <si>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</si>
  <si>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</si>
  <si>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</si>
  <si>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</si>
  <si>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</si>
  <si>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</si>
  <si>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</si>
  <si>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</si>
  <si>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</si>
  <si>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</si>
  <si>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</si>
  <si>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</si>
  <si>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</si>
  <si>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</si>
  <si>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</si>
  <si>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</si>
  <si>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</si>
  <si>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</si>
  <si>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</si>
  <si>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</si>
  <si>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</si>
  <si>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</si>
  <si>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</si>
  <si>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</si>
  <si>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</si>
  <si>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</si>
  <si>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</si>
  <si>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</si>
  <si>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</si>
  <si>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</si>
  <si>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</si>
  <si>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</si>
  <si>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</si>
  <si>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</si>
  <si>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</si>
  <si>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</si>
  <si>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</si>
  <si>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</si>
  <si>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</si>
  <si>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</si>
  <si>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</si>
  <si>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</si>
  <si>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</si>
  <si>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</si>
  <si>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</si>
  <si>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</si>
  <si>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</si>
  <si>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</si>
  <si>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</si>
  <si>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</si>
  <si>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</si>
  <si>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</si>
  <si>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</si>
  <si>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</si>
  <si>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</si>
  <si>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</si>
  <si>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</si>
  <si>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</si>
  <si>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</si>
  <si>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</si>
  <si>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</si>
  <si>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</si>
  <si>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</si>
  <si>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</si>
  <si>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</si>
  <si>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</si>
  <si>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</si>
  <si>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</si>
  <si>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</si>
  <si>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</si>
  <si>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</si>
  <si>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</si>
  <si>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</si>
  <si>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</si>
  <si>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</si>
  <si>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</si>
  <si>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</si>
  <si>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</si>
  <si>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</si>
  <si>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</si>
  <si>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</si>
  <si>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</si>
  <si>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</si>
  <si>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</si>
  <si>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</si>
  <si>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</si>
  <si>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</si>
  <si>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</si>
  <si>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</si>
  <si>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</si>
  <si>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</si>
  <si>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</si>
  <si>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</si>
  <si>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</si>
  <si>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</si>
  <si>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</si>
  <si>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</si>
  <si>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</si>
  <si>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</si>
  <si>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</si>
  <si>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</si>
  <si>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</si>
  <si>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</si>
  <si>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</si>
  <si>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</si>
  <si>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</si>
  <si>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</si>
  <si>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</si>
  <si>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</si>
  <si>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</si>
  <si>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</si>
  <si>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</si>
  <si>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</si>
  <si>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</si>
  <si>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</si>
  <si>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</si>
  <si>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</si>
  <si>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</si>
  <si>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</si>
  <si>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</si>
  <si>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</si>
  <si>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</si>
  <si>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</si>
  <si>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</si>
  <si>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</si>
  <si>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</si>
  <si>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</si>
  <si>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</si>
  <si>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</si>
  <si>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</si>
  <si>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</si>
  <si>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</si>
  <si>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</si>
  <si>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</si>
  <si>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</si>
  <si>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</si>
  <si>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</si>
  <si>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</si>
  <si>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</si>
  <si>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</si>
  <si>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</si>
  <si>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</si>
  <si>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</si>
  <si>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</si>
  <si>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</si>
  <si>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</si>
  <si>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</si>
  <si>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</si>
  <si>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</si>
  <si>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</si>
  <si>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</si>
  <si>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</si>
  <si>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</si>
  <si>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</si>
  <si>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</si>
  <si>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</si>
  <si>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</si>
  <si>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</si>
  <si>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</si>
  <si>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</si>
  <si>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</si>
  <si>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</si>
  <si>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</si>
  <si>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</si>
  <si>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</si>
  <si>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</si>
  <si>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</si>
  <si>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</si>
  <si>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</si>
  <si>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</si>
  <si>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</si>
  <si>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</si>
  <si>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</si>
  <si>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</si>
  <si>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</si>
  <si>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</si>
  <si>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</si>
  <si>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</si>
  <si>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</si>
  <si>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</si>
  <si>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</si>
  <si>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</si>
  <si>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</si>
  <si>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</si>
  <si>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</si>
  <si>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</si>
  <si>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</si>
  <si>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</si>
  <si>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</si>
  <si>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</si>
  <si>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</si>
  <si>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</si>
  <si>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</si>
  <si>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</si>
  <si>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</si>
  <si>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</si>
  <si>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</si>
  <si>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</si>
  <si>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</si>
  <si>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</si>
  <si>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</si>
  <si>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</si>
  <si>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</si>
  <si>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</si>
  <si>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</si>
  <si>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</si>
  <si>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</si>
  <si>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</si>
  <si>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</si>
  <si>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</si>
  <si>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</si>
  <si>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</si>
  <si>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</si>
  <si>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</si>
  <si>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</si>
  <si>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</si>
  <si>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</si>
  <si>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</si>
  <si>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</si>
  <si>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</si>
  <si>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</si>
  <si>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</si>
  <si>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</si>
  <si>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</si>
  <si>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</si>
  <si>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</si>
  <si>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</si>
  <si>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</si>
  <si>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</si>
  <si>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</si>
  <si>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</si>
  <si>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</si>
  <si>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</si>
  <si>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</si>
  <si>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</si>
  <si>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</si>
  <si>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</si>
  <si>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</si>
  <si>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</si>
  <si>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</si>
  <si>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</si>
  <si>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</si>
  <si>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</si>
  <si>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</si>
  <si>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</si>
  <si>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</si>
  <si>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</si>
  <si>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</si>
  <si>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</si>
  <si>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</si>
  <si>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</si>
  <si>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</si>
  <si>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</si>
  <si>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</si>
  <si>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</si>
  <si>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</si>
  <si>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</si>
  <si>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</si>
  <si>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</si>
  <si>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</si>
  <si>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</si>
  <si>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</si>
  <si>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</si>
  <si>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</si>
  <si>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</si>
  <si>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</si>
  <si>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</si>
  <si>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</si>
  <si>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</si>
  <si>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</si>
  <si>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</si>
  <si>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</si>
  <si>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</si>
  <si>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</si>
  <si>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</si>
  <si>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</si>
  <si>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</si>
  <si>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</si>
  <si>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</si>
  <si>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</si>
  <si>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</si>
  <si>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</si>
  <si>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</si>
  <si>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</si>
  <si>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*会計年度 ： H29</t>
  </si>
  <si>
    <t>*出力帳票選択 ： 財務書類</t>
  </si>
  <si>
    <t>*団体区分 ： 全体</t>
  </si>
  <si>
    <t>*団体／会計コード ：</t>
  </si>
  <si>
    <t>*出力範囲 ： 年次</t>
  </si>
  <si>
    <t>*出力金額単位 ： 円</t>
  </si>
  <si>
    <t>-</t>
    <phoneticPr fontId="2"/>
  </si>
  <si>
    <t>全体行政コスト計算書</t>
  </si>
  <si>
    <t>自　平成２９年４月１日　</t>
    <phoneticPr fontId="11"/>
  </si>
  <si>
    <t>至　平成３０年３月３１日</t>
    <phoneticPr fontId="11"/>
  </si>
  <si>
    <t>全体純資産変動計算書</t>
  </si>
  <si>
    <t>自　平成２９年４月１日　</t>
    <phoneticPr fontId="11"/>
  </si>
  <si>
    <t>至　平成３０年３月３１日</t>
    <phoneticPr fontId="11"/>
  </si>
  <si>
    <t>全体資金収支計算書</t>
  </si>
  <si>
    <t>全体貸借対照表</t>
  </si>
  <si>
    <t>（平成３０年３月３１日現在）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</si>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</sst>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80"/>
  <sheetViews>
    <sheetView showGridLines="0" topLeftCell="C1" zoomScale="85" zoomScaleNormal="85" zoomScaleSheetLayoutView="85" workbookViewId="0">
      <selection activeCell="Z28" sqref="Z28"/>
    </sheetView>
  </sheetViews>
  <sheetFormatPr defaultColWidth="9"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15">
      <c r="D1" s="9" t="s">
        <v>333</v>
      </c>
    </row>
    <row r="2" spans="1:31" x14ac:dyDescent="0.15">
      <c r="D2" s="9" t="s">
        <v>334</v>
      </c>
    </row>
    <row r="3" spans="1:31" x14ac:dyDescent="0.15">
      <c r="D3" s="9" t="s">
        <v>335</v>
      </c>
    </row>
    <row r="4" spans="1:31" x14ac:dyDescent="0.15">
      <c r="D4" s="9" t="s">
        <v>336</v>
      </c>
    </row>
    <row r="5" spans="1:31" x14ac:dyDescent="0.15">
      <c r="D5" s="9" t="s">
        <v>337</v>
      </c>
    </row>
    <row r="6" spans="1:31" x14ac:dyDescent="0.15">
      <c r="D6" s="9" t="s">
        <v>338</v>
      </c>
    </row>
    <row r="7" spans="1:31" x14ac:dyDescent="0.15">
      <c r="D7" s="9" t="s">
        <v>339</v>
      </c>
    </row>
    <row r="8" spans="1:31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25">
      <c r="C9" s="8"/>
      <c r="D9" s="237" t="s">
        <v>348</v>
      </c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</row>
    <row r="10" spans="1:31" ht="21" customHeight="1" x14ac:dyDescent="0.15">
      <c r="D10" s="238" t="s">
        <v>349</v>
      </c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</row>
    <row r="11" spans="1:31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0</v>
      </c>
      <c r="AB11" s="13"/>
    </row>
    <row r="12" spans="1:31" s="16" customFormat="1" ht="14.25" customHeight="1" thickBot="1" x14ac:dyDescent="0.2">
      <c r="A12" s="15" t="s">
        <v>316</v>
      </c>
      <c r="B12" s="15" t="s">
        <v>317</v>
      </c>
      <c r="D12" s="234" t="s">
        <v>1</v>
      </c>
      <c r="E12" s="235"/>
      <c r="F12" s="235"/>
      <c r="G12" s="235"/>
      <c r="H12" s="235"/>
      <c r="I12" s="235"/>
      <c r="J12" s="235"/>
      <c r="K12" s="239"/>
      <c r="L12" s="239"/>
      <c r="M12" s="239"/>
      <c r="N12" s="239"/>
      <c r="O12" s="239"/>
      <c r="P12" s="240" t="s">
        <v>318</v>
      </c>
      <c r="Q12" s="241"/>
      <c r="R12" s="235" t="s">
        <v>1</v>
      </c>
      <c r="S12" s="235"/>
      <c r="T12" s="235"/>
      <c r="U12" s="235"/>
      <c r="V12" s="235"/>
      <c r="W12" s="235"/>
      <c r="X12" s="235"/>
      <c r="Y12" s="235"/>
      <c r="Z12" s="240" t="s">
        <v>318</v>
      </c>
      <c r="AA12" s="241"/>
    </row>
    <row r="13" spans="1:31" ht="14.65" customHeight="1" x14ac:dyDescent="0.15">
      <c r="D13" s="17" t="s">
        <v>319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320</v>
      </c>
      <c r="S13" s="19"/>
      <c r="T13" s="19"/>
      <c r="U13" s="19"/>
      <c r="V13" s="19"/>
      <c r="W13" s="19"/>
      <c r="X13" s="19"/>
      <c r="Y13" s="18"/>
      <c r="Z13" s="21"/>
      <c r="AA13" s="23"/>
      <c r="AC13" s="223"/>
      <c r="AD13" s="223"/>
    </row>
    <row r="14" spans="1:31" ht="14.65" customHeight="1" x14ac:dyDescent="0.15">
      <c r="A14" s="7" t="s">
        <v>4</v>
      </c>
      <c r="B14" s="7" t="s">
        <v>102</v>
      </c>
      <c r="D14" s="24"/>
      <c r="E14" s="19" t="s">
        <v>5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5">
        <v>33983878591</v>
      </c>
      <c r="Q14" s="26"/>
      <c r="R14" s="19"/>
      <c r="S14" s="19" t="s">
        <v>103</v>
      </c>
      <c r="T14" s="19"/>
      <c r="U14" s="19"/>
      <c r="V14" s="19"/>
      <c r="W14" s="19"/>
      <c r="X14" s="19"/>
      <c r="Y14" s="18"/>
      <c r="Z14" s="25">
        <v>14231105242</v>
      </c>
      <c r="AA14" s="27"/>
      <c r="AC14" s="223"/>
      <c r="AD14" s="223">
        <f>IF(AND(AD15="-",AD43="-",AD46="-"),"-",SUM(AD15,AD43,AD46))</f>
        <v>33983878591</v>
      </c>
      <c r="AE14" s="9">
        <f>IF(COUNTIF(AE15:AE19,"-")=COUNTA(AE15:AE19),"-",SUM(AE15:AE19))</f>
        <v>14231105242</v>
      </c>
    </row>
    <row r="15" spans="1:31" ht="14.65" customHeight="1" x14ac:dyDescent="0.15">
      <c r="A15" s="7" t="s">
        <v>6</v>
      </c>
      <c r="B15" s="7" t="s">
        <v>104</v>
      </c>
      <c r="D15" s="24"/>
      <c r="E15" s="19"/>
      <c r="F15" s="19" t="s">
        <v>7</v>
      </c>
      <c r="G15" s="19"/>
      <c r="H15" s="19"/>
      <c r="I15" s="19"/>
      <c r="J15" s="19"/>
      <c r="K15" s="18"/>
      <c r="L15" s="18"/>
      <c r="M15" s="18"/>
      <c r="N15" s="18"/>
      <c r="O15" s="18"/>
      <c r="P15" s="25">
        <v>30693464933</v>
      </c>
      <c r="Q15" s="26"/>
      <c r="R15" s="19"/>
      <c r="S15" s="19"/>
      <c r="T15" s="19" t="s">
        <v>350</v>
      </c>
      <c r="U15" s="19"/>
      <c r="V15" s="19"/>
      <c r="W15" s="19"/>
      <c r="X15" s="19"/>
      <c r="Y15" s="18"/>
      <c r="Z15" s="25">
        <v>9729654330</v>
      </c>
      <c r="AA15" s="27"/>
      <c r="AC15" s="223"/>
      <c r="AD15" s="223">
        <f>IF(AND(AD16="-",AD32="-",COUNTIF(AD41:AD42,"-")=COUNTA(AD41:AD42)),"-",SUM(AD16,AD32,AD41:AD42))</f>
        <v>30693464933</v>
      </c>
      <c r="AE15" s="9">
        <v>9729654330</v>
      </c>
    </row>
    <row r="16" spans="1:31" ht="14.65" customHeight="1" x14ac:dyDescent="0.15">
      <c r="A16" s="7" t="s">
        <v>8</v>
      </c>
      <c r="B16" s="7" t="s">
        <v>105</v>
      </c>
      <c r="D16" s="24"/>
      <c r="E16" s="19"/>
      <c r="F16" s="19"/>
      <c r="G16" s="19" t="s">
        <v>9</v>
      </c>
      <c r="H16" s="19"/>
      <c r="I16" s="19"/>
      <c r="J16" s="19"/>
      <c r="K16" s="18"/>
      <c r="L16" s="18"/>
      <c r="M16" s="18"/>
      <c r="N16" s="18"/>
      <c r="O16" s="18"/>
      <c r="P16" s="25">
        <v>14839175712</v>
      </c>
      <c r="Q16" s="26"/>
      <c r="R16" s="19"/>
      <c r="S16" s="19"/>
      <c r="T16" s="19" t="s">
        <v>106</v>
      </c>
      <c r="U16" s="19"/>
      <c r="V16" s="19"/>
      <c r="W16" s="19"/>
      <c r="X16" s="19"/>
      <c r="Y16" s="18"/>
      <c r="Z16" s="25">
        <v>0</v>
      </c>
      <c r="AA16" s="27"/>
      <c r="AC16" s="223"/>
      <c r="AD16" s="223">
        <f>IF(COUNTIF(AD17:AD31,"-")=COUNTA(AD17:AD31),"-",SUM(AD17:AD31))</f>
        <v>14839175712</v>
      </c>
      <c r="AE16" s="9">
        <v>0</v>
      </c>
    </row>
    <row r="17" spans="1:31" ht="14.65" customHeight="1" x14ac:dyDescent="0.15">
      <c r="A17" s="7" t="s">
        <v>10</v>
      </c>
      <c r="B17" s="7" t="s">
        <v>107</v>
      </c>
      <c r="D17" s="24"/>
      <c r="E17" s="19"/>
      <c r="F17" s="19"/>
      <c r="G17" s="19"/>
      <c r="H17" s="19" t="s">
        <v>11</v>
      </c>
      <c r="I17" s="19"/>
      <c r="J17" s="19"/>
      <c r="K17" s="18"/>
      <c r="L17" s="18"/>
      <c r="M17" s="18"/>
      <c r="N17" s="18"/>
      <c r="O17" s="18"/>
      <c r="P17" s="25">
        <v>6380361063</v>
      </c>
      <c r="Q17" s="26"/>
      <c r="R17" s="19"/>
      <c r="S17" s="19"/>
      <c r="T17" s="19" t="s">
        <v>108</v>
      </c>
      <c r="U17" s="19"/>
      <c r="V17" s="19"/>
      <c r="W17" s="19"/>
      <c r="X17" s="19"/>
      <c r="Y17" s="18"/>
      <c r="Z17" s="25">
        <v>1664673000</v>
      </c>
      <c r="AA17" s="27"/>
      <c r="AC17" s="223"/>
      <c r="AD17" s="223">
        <v>6380361063</v>
      </c>
      <c r="AE17" s="9">
        <v>1664673000</v>
      </c>
    </row>
    <row r="18" spans="1:31" ht="14.65" customHeight="1" x14ac:dyDescent="0.15">
      <c r="A18" s="7" t="s">
        <v>13</v>
      </c>
      <c r="B18" s="7" t="s">
        <v>109</v>
      </c>
      <c r="D18" s="24"/>
      <c r="E18" s="19"/>
      <c r="F18" s="19"/>
      <c r="G18" s="19"/>
      <c r="H18" s="19" t="s">
        <v>14</v>
      </c>
      <c r="I18" s="19"/>
      <c r="J18" s="19"/>
      <c r="K18" s="18"/>
      <c r="L18" s="18"/>
      <c r="M18" s="18"/>
      <c r="N18" s="18"/>
      <c r="O18" s="18"/>
      <c r="P18" s="25">
        <v>2791812110</v>
      </c>
      <c r="Q18" s="26"/>
      <c r="R18" s="19"/>
      <c r="S18" s="19"/>
      <c r="T18" s="19" t="s">
        <v>110</v>
      </c>
      <c r="U18" s="19"/>
      <c r="V18" s="19"/>
      <c r="W18" s="19"/>
      <c r="X18" s="19"/>
      <c r="Y18" s="18"/>
      <c r="Z18" s="25">
        <v>0</v>
      </c>
      <c r="AA18" s="27"/>
      <c r="AC18" s="223"/>
      <c r="AD18" s="223">
        <v>2791812110</v>
      </c>
      <c r="AE18" s="9">
        <v>0</v>
      </c>
    </row>
    <row r="19" spans="1:31" ht="14.65" customHeight="1" x14ac:dyDescent="0.15">
      <c r="A19" s="7" t="s">
        <v>15</v>
      </c>
      <c r="B19" s="7" t="s">
        <v>111</v>
      </c>
      <c r="D19" s="24"/>
      <c r="E19" s="19"/>
      <c r="F19" s="19"/>
      <c r="G19" s="19"/>
      <c r="H19" s="19" t="s">
        <v>16</v>
      </c>
      <c r="I19" s="19"/>
      <c r="J19" s="19"/>
      <c r="K19" s="18"/>
      <c r="L19" s="18"/>
      <c r="M19" s="18"/>
      <c r="N19" s="18"/>
      <c r="O19" s="18"/>
      <c r="P19" s="25">
        <v>17774944398</v>
      </c>
      <c r="Q19" s="26"/>
      <c r="R19" s="19"/>
      <c r="S19" s="19"/>
      <c r="T19" s="19" t="s">
        <v>36</v>
      </c>
      <c r="U19" s="19"/>
      <c r="V19" s="19"/>
      <c r="W19" s="19"/>
      <c r="X19" s="19"/>
      <c r="Y19" s="18"/>
      <c r="Z19" s="25">
        <v>2836777912</v>
      </c>
      <c r="AA19" s="27"/>
      <c r="AC19" s="223"/>
      <c r="AD19" s="223">
        <v>17774944398</v>
      </c>
      <c r="AE19" s="9">
        <v>2836777912</v>
      </c>
    </row>
    <row r="20" spans="1:31" ht="14.65" customHeight="1" x14ac:dyDescent="0.15">
      <c r="A20" s="7" t="s">
        <v>17</v>
      </c>
      <c r="B20" s="7" t="s">
        <v>112</v>
      </c>
      <c r="D20" s="24"/>
      <c r="E20" s="19"/>
      <c r="F20" s="19"/>
      <c r="G20" s="19"/>
      <c r="H20" s="19" t="s">
        <v>18</v>
      </c>
      <c r="I20" s="19"/>
      <c r="J20" s="19"/>
      <c r="K20" s="18"/>
      <c r="L20" s="18"/>
      <c r="M20" s="18"/>
      <c r="N20" s="18"/>
      <c r="O20" s="18"/>
      <c r="P20" s="25">
        <v>-12178675838</v>
      </c>
      <c r="Q20" s="26"/>
      <c r="R20" s="19"/>
      <c r="S20" s="19" t="s">
        <v>113</v>
      </c>
      <c r="T20" s="19"/>
      <c r="U20" s="19"/>
      <c r="V20" s="19"/>
      <c r="W20" s="19"/>
      <c r="X20" s="19"/>
      <c r="Y20" s="18"/>
      <c r="Z20" s="25">
        <v>1212450411</v>
      </c>
      <c r="AA20" s="27"/>
      <c r="AC20" s="223"/>
      <c r="AD20" s="223">
        <v>-12178675838</v>
      </c>
      <c r="AE20" s="9">
        <f>IF(COUNTIF(AE21:AE28,"-")=COUNTA(AE21:AE28),"-",SUM(AE21:AE28))</f>
        <v>1212450411</v>
      </c>
    </row>
    <row r="21" spans="1:31" ht="14.65" customHeight="1" x14ac:dyDescent="0.15">
      <c r="A21" s="7" t="s">
        <v>19</v>
      </c>
      <c r="B21" s="7" t="s">
        <v>114</v>
      </c>
      <c r="D21" s="24"/>
      <c r="E21" s="19"/>
      <c r="F21" s="19"/>
      <c r="G21" s="19"/>
      <c r="H21" s="19" t="s">
        <v>20</v>
      </c>
      <c r="I21" s="19"/>
      <c r="J21" s="19"/>
      <c r="K21" s="18"/>
      <c r="L21" s="18"/>
      <c r="M21" s="18"/>
      <c r="N21" s="18"/>
      <c r="O21" s="18"/>
      <c r="P21" s="25">
        <v>230386794</v>
      </c>
      <c r="Q21" s="26"/>
      <c r="R21" s="19"/>
      <c r="S21" s="19"/>
      <c r="T21" s="19" t="s">
        <v>351</v>
      </c>
      <c r="U21" s="19"/>
      <c r="V21" s="19"/>
      <c r="W21" s="19"/>
      <c r="X21" s="19"/>
      <c r="Y21" s="18"/>
      <c r="Z21" s="25">
        <v>994335223</v>
      </c>
      <c r="AA21" s="27"/>
      <c r="AC21" s="223"/>
      <c r="AD21" s="223">
        <v>230386794</v>
      </c>
      <c r="AE21" s="9">
        <v>994335223</v>
      </c>
    </row>
    <row r="22" spans="1:31" ht="14.65" customHeight="1" x14ac:dyDescent="0.15">
      <c r="A22" s="7" t="s">
        <v>21</v>
      </c>
      <c r="B22" s="7" t="s">
        <v>115</v>
      </c>
      <c r="D22" s="24"/>
      <c r="E22" s="19"/>
      <c r="F22" s="19"/>
      <c r="G22" s="19"/>
      <c r="H22" s="19" t="s">
        <v>22</v>
      </c>
      <c r="I22" s="19"/>
      <c r="J22" s="19"/>
      <c r="K22" s="18"/>
      <c r="L22" s="18"/>
      <c r="M22" s="18"/>
      <c r="N22" s="18"/>
      <c r="O22" s="18"/>
      <c r="P22" s="25">
        <v>-161791215</v>
      </c>
      <c r="Q22" s="26"/>
      <c r="R22" s="19"/>
      <c r="S22" s="19"/>
      <c r="T22" s="19" t="s">
        <v>116</v>
      </c>
      <c r="U22" s="19"/>
      <c r="V22" s="19"/>
      <c r="W22" s="19"/>
      <c r="X22" s="19"/>
      <c r="Y22" s="18"/>
      <c r="Z22" s="25">
        <v>33934833</v>
      </c>
      <c r="AA22" s="27"/>
      <c r="AC22" s="223"/>
      <c r="AD22" s="223">
        <v>-161791215</v>
      </c>
      <c r="AE22" s="9">
        <v>33934833</v>
      </c>
    </row>
    <row r="23" spans="1:31" ht="14.65" customHeight="1" x14ac:dyDescent="0.15">
      <c r="A23" s="7" t="s">
        <v>23</v>
      </c>
      <c r="B23" s="7" t="s">
        <v>117</v>
      </c>
      <c r="D23" s="24"/>
      <c r="E23" s="19"/>
      <c r="F23" s="19"/>
      <c r="G23" s="19"/>
      <c r="H23" s="19" t="s">
        <v>24</v>
      </c>
      <c r="I23" s="28"/>
      <c r="J23" s="28"/>
      <c r="K23" s="29"/>
      <c r="L23" s="29"/>
      <c r="M23" s="29"/>
      <c r="N23" s="29"/>
      <c r="O23" s="29"/>
      <c r="P23" s="25">
        <v>0</v>
      </c>
      <c r="Q23" s="26"/>
      <c r="R23" s="19"/>
      <c r="S23" s="19"/>
      <c r="T23" s="19" t="s">
        <v>118</v>
      </c>
      <c r="U23" s="19"/>
      <c r="V23" s="19"/>
      <c r="W23" s="19"/>
      <c r="X23" s="19"/>
      <c r="Y23" s="18"/>
      <c r="Z23" s="25">
        <v>0</v>
      </c>
      <c r="AA23" s="27"/>
      <c r="AC23" s="223"/>
      <c r="AD23" s="223">
        <v>0</v>
      </c>
      <c r="AE23" s="9">
        <v>0</v>
      </c>
    </row>
    <row r="24" spans="1:31" ht="14.65" customHeight="1" x14ac:dyDescent="0.15">
      <c r="A24" s="7" t="s">
        <v>25</v>
      </c>
      <c r="B24" s="7" t="s">
        <v>119</v>
      </c>
      <c r="D24" s="24"/>
      <c r="E24" s="19"/>
      <c r="F24" s="19"/>
      <c r="G24" s="19"/>
      <c r="H24" s="19" t="s">
        <v>26</v>
      </c>
      <c r="I24" s="28"/>
      <c r="J24" s="28"/>
      <c r="K24" s="29"/>
      <c r="L24" s="29"/>
      <c r="M24" s="29"/>
      <c r="N24" s="29"/>
      <c r="O24" s="29"/>
      <c r="P24" s="25">
        <v>0</v>
      </c>
      <c r="Q24" s="26"/>
      <c r="R24" s="18"/>
      <c r="S24" s="19"/>
      <c r="T24" s="19" t="s">
        <v>120</v>
      </c>
      <c r="U24" s="19"/>
      <c r="V24" s="19"/>
      <c r="W24" s="19"/>
      <c r="X24" s="19"/>
      <c r="Y24" s="18"/>
      <c r="Z24" s="25">
        <v>0</v>
      </c>
      <c r="AA24" s="27"/>
      <c r="AC24" s="223"/>
      <c r="AD24" s="223">
        <v>0</v>
      </c>
      <c r="AE24" s="9">
        <v>0</v>
      </c>
    </row>
    <row r="25" spans="1:31" ht="14.65" customHeight="1" x14ac:dyDescent="0.15">
      <c r="A25" s="7" t="s">
        <v>27</v>
      </c>
      <c r="B25" s="7" t="s">
        <v>121</v>
      </c>
      <c r="D25" s="24"/>
      <c r="E25" s="19"/>
      <c r="F25" s="19"/>
      <c r="G25" s="19"/>
      <c r="H25" s="19" t="s">
        <v>28</v>
      </c>
      <c r="I25" s="28"/>
      <c r="J25" s="28"/>
      <c r="K25" s="29"/>
      <c r="L25" s="29"/>
      <c r="M25" s="29"/>
      <c r="N25" s="29"/>
      <c r="O25" s="29"/>
      <c r="P25" s="25">
        <v>0</v>
      </c>
      <c r="Q25" s="26"/>
      <c r="R25" s="18"/>
      <c r="S25" s="19"/>
      <c r="T25" s="19" t="s">
        <v>122</v>
      </c>
      <c r="U25" s="19"/>
      <c r="V25" s="19"/>
      <c r="W25" s="19"/>
      <c r="X25" s="19"/>
      <c r="Y25" s="18"/>
      <c r="Z25" s="25">
        <v>0</v>
      </c>
      <c r="AA25" s="27"/>
      <c r="AC25" s="223"/>
      <c r="AD25" s="223">
        <v>0</v>
      </c>
      <c r="AE25" s="9">
        <v>0</v>
      </c>
    </row>
    <row r="26" spans="1:31" ht="14.65" customHeight="1" x14ac:dyDescent="0.15">
      <c r="A26" s="7" t="s">
        <v>29</v>
      </c>
      <c r="B26" s="7" t="s">
        <v>123</v>
      </c>
      <c r="D26" s="24"/>
      <c r="E26" s="19"/>
      <c r="F26" s="19"/>
      <c r="G26" s="19"/>
      <c r="H26" s="19" t="s">
        <v>30</v>
      </c>
      <c r="I26" s="28"/>
      <c r="J26" s="28"/>
      <c r="K26" s="29"/>
      <c r="L26" s="29"/>
      <c r="M26" s="29"/>
      <c r="N26" s="29"/>
      <c r="O26" s="29"/>
      <c r="P26" s="25">
        <v>0</v>
      </c>
      <c r="Q26" s="26"/>
      <c r="R26" s="19"/>
      <c r="S26" s="19"/>
      <c r="T26" s="19" t="s">
        <v>124</v>
      </c>
      <c r="U26" s="19"/>
      <c r="V26" s="19"/>
      <c r="W26" s="19"/>
      <c r="X26" s="19"/>
      <c r="Y26" s="18"/>
      <c r="Z26" s="25">
        <v>95291499</v>
      </c>
      <c r="AA26" s="27"/>
      <c r="AC26" s="223"/>
      <c r="AD26" s="223">
        <v>0</v>
      </c>
      <c r="AE26" s="9">
        <v>95291499</v>
      </c>
    </row>
    <row r="27" spans="1:31" ht="14.65" customHeight="1" x14ac:dyDescent="0.15">
      <c r="A27" s="7" t="s">
        <v>31</v>
      </c>
      <c r="B27" s="7" t="s">
        <v>125</v>
      </c>
      <c r="D27" s="24"/>
      <c r="E27" s="19"/>
      <c r="F27" s="19"/>
      <c r="G27" s="19"/>
      <c r="H27" s="19" t="s">
        <v>32</v>
      </c>
      <c r="I27" s="28"/>
      <c r="J27" s="28"/>
      <c r="K27" s="29"/>
      <c r="L27" s="29"/>
      <c r="M27" s="29"/>
      <c r="N27" s="29"/>
      <c r="O27" s="29"/>
      <c r="P27" s="25">
        <v>0</v>
      </c>
      <c r="Q27" s="26"/>
      <c r="R27" s="19"/>
      <c r="S27" s="19"/>
      <c r="T27" s="19" t="s">
        <v>126</v>
      </c>
      <c r="U27" s="19"/>
      <c r="V27" s="19"/>
      <c r="W27" s="19"/>
      <c r="X27" s="19"/>
      <c r="Y27" s="18"/>
      <c r="Z27" s="25">
        <v>16399745</v>
      </c>
      <c r="AA27" s="27"/>
      <c r="AC27" s="223"/>
      <c r="AD27" s="223">
        <v>0</v>
      </c>
      <c r="AE27" s="9">
        <v>16399745</v>
      </c>
    </row>
    <row r="28" spans="1:31" ht="14.65" customHeight="1" x14ac:dyDescent="0.15">
      <c r="A28" s="7" t="s">
        <v>33</v>
      </c>
      <c r="B28" s="7" t="s">
        <v>127</v>
      </c>
      <c r="D28" s="24"/>
      <c r="E28" s="19"/>
      <c r="F28" s="19"/>
      <c r="G28" s="19"/>
      <c r="H28" s="19" t="s">
        <v>34</v>
      </c>
      <c r="I28" s="28"/>
      <c r="J28" s="28"/>
      <c r="K28" s="29"/>
      <c r="L28" s="29"/>
      <c r="M28" s="29"/>
      <c r="N28" s="29"/>
      <c r="O28" s="29"/>
      <c r="P28" s="25">
        <v>0</v>
      </c>
      <c r="Q28" s="26"/>
      <c r="R28" s="19"/>
      <c r="S28" s="19"/>
      <c r="T28" s="19" t="s">
        <v>36</v>
      </c>
      <c r="U28" s="19"/>
      <c r="V28" s="19"/>
      <c r="W28" s="19"/>
      <c r="X28" s="19"/>
      <c r="Y28" s="18"/>
      <c r="Z28" s="25">
        <v>72489111</v>
      </c>
      <c r="AA28" s="27"/>
      <c r="AC28" s="223"/>
      <c r="AD28" s="223">
        <v>0</v>
      </c>
      <c r="AE28" s="9">
        <v>72489111</v>
      </c>
    </row>
    <row r="29" spans="1:31" ht="14.65" customHeight="1" x14ac:dyDescent="0.15">
      <c r="A29" s="7" t="s">
        <v>35</v>
      </c>
      <c r="B29" s="7" t="s">
        <v>100</v>
      </c>
      <c r="D29" s="24"/>
      <c r="E29" s="19"/>
      <c r="F29" s="19"/>
      <c r="G29" s="19"/>
      <c r="H29" s="19" t="s">
        <v>36</v>
      </c>
      <c r="I29" s="19"/>
      <c r="J29" s="19"/>
      <c r="K29" s="18"/>
      <c r="L29" s="18"/>
      <c r="M29" s="18"/>
      <c r="N29" s="18"/>
      <c r="O29" s="18"/>
      <c r="P29" s="25">
        <v>0</v>
      </c>
      <c r="Q29" s="26"/>
      <c r="R29" s="224" t="s">
        <v>101</v>
      </c>
      <c r="S29" s="225"/>
      <c r="T29" s="225"/>
      <c r="U29" s="225"/>
      <c r="V29" s="225"/>
      <c r="W29" s="225"/>
      <c r="X29" s="225"/>
      <c r="Y29" s="225"/>
      <c r="Z29" s="30">
        <v>15443555653</v>
      </c>
      <c r="AA29" s="31"/>
      <c r="AC29" s="223"/>
      <c r="AD29" s="223">
        <v>0</v>
      </c>
      <c r="AE29" s="9">
        <f>IF(AND(AE14="-",AE20="-"),"-",SUM(AE14,AE20))</f>
        <v>15443555653</v>
      </c>
    </row>
    <row r="30" spans="1:31" ht="14.65" customHeight="1" x14ac:dyDescent="0.15">
      <c r="A30" s="7" t="s">
        <v>37</v>
      </c>
      <c r="D30" s="24"/>
      <c r="E30" s="19"/>
      <c r="F30" s="19"/>
      <c r="G30" s="19"/>
      <c r="H30" s="19" t="s">
        <v>38</v>
      </c>
      <c r="I30" s="19"/>
      <c r="J30" s="19"/>
      <c r="K30" s="18"/>
      <c r="L30" s="18"/>
      <c r="M30" s="18"/>
      <c r="N30" s="18"/>
      <c r="O30" s="18"/>
      <c r="P30" s="25">
        <v>0</v>
      </c>
      <c r="Q30" s="26"/>
      <c r="R30" s="19" t="s">
        <v>321</v>
      </c>
      <c r="S30" s="32"/>
      <c r="T30" s="32"/>
      <c r="U30" s="32"/>
      <c r="V30" s="32"/>
      <c r="W30" s="32"/>
      <c r="X30" s="32"/>
      <c r="Y30" s="32"/>
      <c r="Z30" s="33"/>
      <c r="AA30" s="34"/>
      <c r="AC30" s="223"/>
      <c r="AD30" s="223">
        <v>0</v>
      </c>
    </row>
    <row r="31" spans="1:31" ht="14.65" customHeight="1" x14ac:dyDescent="0.15">
      <c r="A31" s="7" t="s">
        <v>39</v>
      </c>
      <c r="B31" s="7" t="s">
        <v>130</v>
      </c>
      <c r="D31" s="24"/>
      <c r="E31" s="19"/>
      <c r="F31" s="19"/>
      <c r="G31" s="19"/>
      <c r="H31" s="19" t="s">
        <v>40</v>
      </c>
      <c r="I31" s="19"/>
      <c r="J31" s="19"/>
      <c r="K31" s="18"/>
      <c r="L31" s="18"/>
      <c r="M31" s="18"/>
      <c r="N31" s="18"/>
      <c r="O31" s="18"/>
      <c r="P31" s="25">
        <v>2138400</v>
      </c>
      <c r="Q31" s="26"/>
      <c r="R31" s="19"/>
      <c r="S31" s="19" t="s">
        <v>131</v>
      </c>
      <c r="T31" s="19"/>
      <c r="U31" s="19"/>
      <c r="V31" s="19"/>
      <c r="W31" s="19"/>
      <c r="X31" s="19"/>
      <c r="Y31" s="18"/>
      <c r="Z31" s="25">
        <v>36358130630</v>
      </c>
      <c r="AA31" s="27"/>
      <c r="AC31" s="223"/>
      <c r="AD31" s="223">
        <v>2138400</v>
      </c>
      <c r="AE31" s="9">
        <v>36358130630</v>
      </c>
    </row>
    <row r="32" spans="1:31" ht="14.65" customHeight="1" x14ac:dyDescent="0.15">
      <c r="A32" s="7" t="s">
        <v>41</v>
      </c>
      <c r="B32" s="7" t="s">
        <v>132</v>
      </c>
      <c r="D32" s="24"/>
      <c r="E32" s="19"/>
      <c r="F32" s="19"/>
      <c r="G32" s="19" t="s">
        <v>42</v>
      </c>
      <c r="H32" s="19"/>
      <c r="I32" s="19"/>
      <c r="J32" s="19"/>
      <c r="K32" s="18"/>
      <c r="L32" s="18"/>
      <c r="M32" s="18"/>
      <c r="N32" s="18"/>
      <c r="O32" s="18"/>
      <c r="P32" s="25">
        <v>15087089859</v>
      </c>
      <c r="Q32" s="26"/>
      <c r="R32" s="19"/>
      <c r="S32" s="18" t="s">
        <v>133</v>
      </c>
      <c r="T32" s="19"/>
      <c r="U32" s="19"/>
      <c r="V32" s="19"/>
      <c r="W32" s="19"/>
      <c r="X32" s="19"/>
      <c r="Y32" s="18"/>
      <c r="Z32" s="25">
        <v>-14638510136</v>
      </c>
      <c r="AA32" s="27"/>
      <c r="AC32" s="223"/>
      <c r="AD32" s="223">
        <f>IF(COUNTIF(AD33:AD40,"-")=COUNTA(AD33:AD40),"-",SUM(AD33:AD40))</f>
        <v>15087089859</v>
      </c>
      <c r="AE32" s="9">
        <v>-14638510136</v>
      </c>
    </row>
    <row r="33" spans="1:30" ht="14.65" customHeight="1" x14ac:dyDescent="0.15">
      <c r="A33" s="7" t="s">
        <v>43</v>
      </c>
      <c r="D33" s="24"/>
      <c r="E33" s="19"/>
      <c r="F33" s="19"/>
      <c r="G33" s="19"/>
      <c r="H33" s="19" t="s">
        <v>11</v>
      </c>
      <c r="I33" s="19"/>
      <c r="J33" s="19"/>
      <c r="K33" s="18"/>
      <c r="L33" s="18"/>
      <c r="M33" s="18"/>
      <c r="N33" s="18"/>
      <c r="O33" s="18"/>
      <c r="P33" s="25">
        <v>227223793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5"/>
      <c r="AC33" s="223"/>
      <c r="AD33" s="223">
        <v>227223793</v>
      </c>
    </row>
    <row r="34" spans="1:30" ht="14.65" customHeight="1" x14ac:dyDescent="0.15">
      <c r="A34" s="7" t="s">
        <v>44</v>
      </c>
      <c r="D34" s="24"/>
      <c r="E34" s="19"/>
      <c r="F34" s="19"/>
      <c r="G34" s="19"/>
      <c r="H34" s="19" t="s">
        <v>16</v>
      </c>
      <c r="I34" s="19"/>
      <c r="J34" s="19"/>
      <c r="K34" s="18"/>
      <c r="L34" s="18"/>
      <c r="M34" s="18"/>
      <c r="N34" s="18"/>
      <c r="O34" s="18"/>
      <c r="P34" s="25">
        <v>570170467</v>
      </c>
      <c r="Q34" s="26"/>
      <c r="R34" s="226"/>
      <c r="S34" s="227"/>
      <c r="T34" s="227"/>
      <c r="U34" s="227"/>
      <c r="V34" s="227"/>
      <c r="W34" s="227"/>
      <c r="X34" s="227"/>
      <c r="Y34" s="227"/>
      <c r="Z34" s="25"/>
      <c r="AA34" s="27"/>
      <c r="AC34" s="223"/>
      <c r="AD34" s="223">
        <v>570170467</v>
      </c>
    </row>
    <row r="35" spans="1:30" ht="14.65" customHeight="1" x14ac:dyDescent="0.15">
      <c r="A35" s="7" t="s">
        <v>45</v>
      </c>
      <c r="D35" s="24"/>
      <c r="E35" s="19"/>
      <c r="F35" s="19"/>
      <c r="G35" s="19"/>
      <c r="H35" s="19" t="s">
        <v>18</v>
      </c>
      <c r="I35" s="19"/>
      <c r="J35" s="19"/>
      <c r="K35" s="18"/>
      <c r="L35" s="18"/>
      <c r="M35" s="18"/>
      <c r="N35" s="18"/>
      <c r="O35" s="18"/>
      <c r="P35" s="25">
        <v>-289958815</v>
      </c>
      <c r="Q35" s="26"/>
      <c r="R35" s="19"/>
      <c r="S35" s="32"/>
      <c r="T35" s="32"/>
      <c r="U35" s="32"/>
      <c r="V35" s="32"/>
      <c r="W35" s="32"/>
      <c r="X35" s="32"/>
      <c r="Y35" s="32"/>
      <c r="Z35" s="33"/>
      <c r="AA35" s="36"/>
      <c r="AC35" s="223"/>
      <c r="AD35" s="223">
        <v>-289958815</v>
      </c>
    </row>
    <row r="36" spans="1:30" ht="14.65" customHeight="1" x14ac:dyDescent="0.15">
      <c r="A36" s="7" t="s">
        <v>46</v>
      </c>
      <c r="D36" s="24"/>
      <c r="E36" s="19"/>
      <c r="F36" s="19"/>
      <c r="G36" s="19"/>
      <c r="H36" s="19" t="s">
        <v>20</v>
      </c>
      <c r="I36" s="19"/>
      <c r="J36" s="19"/>
      <c r="K36" s="18"/>
      <c r="L36" s="18"/>
      <c r="M36" s="18"/>
      <c r="N36" s="18"/>
      <c r="O36" s="18"/>
      <c r="P36" s="25">
        <v>28757621721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5"/>
      <c r="AC36" s="223"/>
      <c r="AD36" s="223">
        <v>28757621721</v>
      </c>
    </row>
    <row r="37" spans="1:30" ht="14.65" customHeight="1" x14ac:dyDescent="0.15">
      <c r="A37" s="7" t="s">
        <v>47</v>
      </c>
      <c r="D37" s="24"/>
      <c r="E37" s="19"/>
      <c r="F37" s="19"/>
      <c r="G37" s="19"/>
      <c r="H37" s="19" t="s">
        <v>22</v>
      </c>
      <c r="I37" s="19"/>
      <c r="J37" s="19"/>
      <c r="K37" s="18"/>
      <c r="L37" s="18"/>
      <c r="M37" s="18"/>
      <c r="N37" s="18"/>
      <c r="O37" s="18"/>
      <c r="P37" s="25">
        <v>-14195675092</v>
      </c>
      <c r="Q37" s="26"/>
      <c r="R37" s="17"/>
      <c r="S37" s="18"/>
      <c r="T37" s="18"/>
      <c r="U37" s="18"/>
      <c r="V37" s="18"/>
      <c r="W37" s="18"/>
      <c r="X37" s="18"/>
      <c r="Y37" s="37"/>
      <c r="Z37" s="25"/>
      <c r="AA37" s="35"/>
      <c r="AC37" s="223"/>
      <c r="AD37" s="223">
        <v>-14195675092</v>
      </c>
    </row>
    <row r="38" spans="1:30" ht="14.65" customHeight="1" x14ac:dyDescent="0.15">
      <c r="A38" s="7" t="s">
        <v>48</v>
      </c>
      <c r="D38" s="24"/>
      <c r="E38" s="19"/>
      <c r="F38" s="19"/>
      <c r="G38" s="19"/>
      <c r="H38" s="19" t="s">
        <v>36</v>
      </c>
      <c r="I38" s="19"/>
      <c r="J38" s="19"/>
      <c r="K38" s="18"/>
      <c r="L38" s="18"/>
      <c r="M38" s="18"/>
      <c r="N38" s="18"/>
      <c r="O38" s="18"/>
      <c r="P38" s="25">
        <v>0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5"/>
      <c r="AC38" s="223"/>
      <c r="AD38" s="223">
        <v>0</v>
      </c>
    </row>
    <row r="39" spans="1:30" ht="14.65" customHeight="1" x14ac:dyDescent="0.15">
      <c r="A39" s="7" t="s">
        <v>49</v>
      </c>
      <c r="D39" s="24"/>
      <c r="E39" s="19"/>
      <c r="F39" s="19"/>
      <c r="G39" s="19"/>
      <c r="H39" s="19" t="s">
        <v>38</v>
      </c>
      <c r="I39" s="19"/>
      <c r="J39" s="19"/>
      <c r="K39" s="18"/>
      <c r="L39" s="18"/>
      <c r="M39" s="18"/>
      <c r="N39" s="18"/>
      <c r="O39" s="18"/>
      <c r="P39" s="25">
        <v>0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C39" s="223"/>
      <c r="AD39" s="223">
        <v>0</v>
      </c>
    </row>
    <row r="40" spans="1:30" ht="14.65" customHeight="1" x14ac:dyDescent="0.15">
      <c r="A40" s="7" t="s">
        <v>50</v>
      </c>
      <c r="D40" s="24"/>
      <c r="E40" s="19"/>
      <c r="F40" s="19"/>
      <c r="G40" s="19"/>
      <c r="H40" s="19" t="s">
        <v>40</v>
      </c>
      <c r="I40" s="19"/>
      <c r="J40" s="19"/>
      <c r="K40" s="18"/>
      <c r="L40" s="18"/>
      <c r="M40" s="18"/>
      <c r="N40" s="18"/>
      <c r="O40" s="18"/>
      <c r="P40" s="25">
        <v>17707785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C40" s="223"/>
      <c r="AD40" s="223">
        <v>17707785</v>
      </c>
    </row>
    <row r="41" spans="1:30" ht="14.65" customHeight="1" x14ac:dyDescent="0.15">
      <c r="A41" s="7" t="s">
        <v>51</v>
      </c>
      <c r="D41" s="24"/>
      <c r="E41" s="19"/>
      <c r="F41" s="19"/>
      <c r="G41" s="19" t="s">
        <v>52</v>
      </c>
      <c r="H41" s="28"/>
      <c r="I41" s="28"/>
      <c r="J41" s="28"/>
      <c r="K41" s="29"/>
      <c r="L41" s="29"/>
      <c r="M41" s="29"/>
      <c r="N41" s="29"/>
      <c r="O41" s="29"/>
      <c r="P41" s="25">
        <v>3947020794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C41" s="223"/>
      <c r="AD41" s="223">
        <v>3947020794</v>
      </c>
    </row>
    <row r="42" spans="1:30" ht="14.65" customHeight="1" x14ac:dyDescent="0.15">
      <c r="A42" s="7" t="s">
        <v>53</v>
      </c>
      <c r="D42" s="24"/>
      <c r="E42" s="19"/>
      <c r="F42" s="19"/>
      <c r="G42" s="19" t="s">
        <v>54</v>
      </c>
      <c r="H42" s="28"/>
      <c r="I42" s="28"/>
      <c r="J42" s="28"/>
      <c r="K42" s="29"/>
      <c r="L42" s="29"/>
      <c r="M42" s="29"/>
      <c r="N42" s="29"/>
      <c r="O42" s="29"/>
      <c r="P42" s="25">
        <v>-3179821432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C42" s="223"/>
      <c r="AD42" s="223">
        <v>-3179821432</v>
      </c>
    </row>
    <row r="43" spans="1:30" ht="14.65" customHeight="1" x14ac:dyDescent="0.15">
      <c r="A43" s="7" t="s">
        <v>55</v>
      </c>
      <c r="D43" s="24"/>
      <c r="E43" s="19"/>
      <c r="F43" s="19" t="s">
        <v>56</v>
      </c>
      <c r="G43" s="19"/>
      <c r="H43" s="28"/>
      <c r="I43" s="28"/>
      <c r="J43" s="28"/>
      <c r="K43" s="29"/>
      <c r="L43" s="29"/>
      <c r="M43" s="29"/>
      <c r="N43" s="29"/>
      <c r="O43" s="29"/>
      <c r="P43" s="25">
        <v>9447111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C43" s="223"/>
      <c r="AD43" s="223">
        <f>IF(COUNTIF(AD44:AD45,"-")=COUNTA(AD44:AD45),"-",SUM(AD44:AD45))</f>
        <v>9447111</v>
      </c>
    </row>
    <row r="44" spans="1:30" ht="14.65" customHeight="1" x14ac:dyDescent="0.15">
      <c r="A44" s="7" t="s">
        <v>57</v>
      </c>
      <c r="D44" s="24"/>
      <c r="E44" s="19"/>
      <c r="F44" s="19"/>
      <c r="G44" s="19" t="s">
        <v>58</v>
      </c>
      <c r="H44" s="19"/>
      <c r="I44" s="19"/>
      <c r="J44" s="19"/>
      <c r="K44" s="18"/>
      <c r="L44" s="18"/>
      <c r="M44" s="18"/>
      <c r="N44" s="18"/>
      <c r="O44" s="18"/>
      <c r="P44" s="25">
        <v>8985600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C44" s="223"/>
      <c r="AD44" s="223">
        <v>8985600</v>
      </c>
    </row>
    <row r="45" spans="1:30" ht="14.65" customHeight="1" x14ac:dyDescent="0.15">
      <c r="A45" s="7" t="s">
        <v>59</v>
      </c>
      <c r="D45" s="24"/>
      <c r="E45" s="19"/>
      <c r="F45" s="19"/>
      <c r="G45" s="19" t="s">
        <v>36</v>
      </c>
      <c r="H45" s="19"/>
      <c r="I45" s="19"/>
      <c r="J45" s="19"/>
      <c r="K45" s="18"/>
      <c r="L45" s="18"/>
      <c r="M45" s="18"/>
      <c r="N45" s="18"/>
      <c r="O45" s="18"/>
      <c r="P45" s="25">
        <v>461511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C45" s="223"/>
      <c r="AD45" s="223">
        <v>461511</v>
      </c>
    </row>
    <row r="46" spans="1:30" ht="14.65" customHeight="1" x14ac:dyDescent="0.15">
      <c r="A46" s="7" t="s">
        <v>60</v>
      </c>
      <c r="D46" s="24"/>
      <c r="E46" s="19"/>
      <c r="F46" s="19" t="s">
        <v>61</v>
      </c>
      <c r="G46" s="19"/>
      <c r="H46" s="19"/>
      <c r="I46" s="19"/>
      <c r="J46" s="19"/>
      <c r="K46" s="19"/>
      <c r="L46" s="18"/>
      <c r="M46" s="18"/>
      <c r="N46" s="18"/>
      <c r="O46" s="18"/>
      <c r="P46" s="25">
        <v>3280966547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C46" s="223"/>
      <c r="AD46" s="223">
        <f>IF(COUNTIF(AD47:AD58,"-")=COUNTA(AD47:AD58),"-",SUM(AD47,AD51:AD54,AD57:AD58))</f>
        <v>3280966547</v>
      </c>
    </row>
    <row r="47" spans="1:30" ht="14.65" customHeight="1" x14ac:dyDescent="0.15">
      <c r="A47" s="7" t="s">
        <v>62</v>
      </c>
      <c r="D47" s="24"/>
      <c r="E47" s="19"/>
      <c r="F47" s="19"/>
      <c r="G47" s="19" t="s">
        <v>63</v>
      </c>
      <c r="H47" s="19"/>
      <c r="I47" s="19"/>
      <c r="J47" s="19"/>
      <c r="K47" s="19"/>
      <c r="L47" s="18"/>
      <c r="M47" s="18"/>
      <c r="N47" s="18"/>
      <c r="O47" s="18"/>
      <c r="P47" s="25">
        <v>440919307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C47" s="223"/>
      <c r="AD47" s="223">
        <f>IF(COUNTIF(AD48:AD50,"-")=COUNTA(AD48:AD50),"-",SUM(AD48:AD50))</f>
        <v>440919307</v>
      </c>
    </row>
    <row r="48" spans="1:30" ht="14.65" customHeight="1" x14ac:dyDescent="0.15">
      <c r="A48" s="7" t="s">
        <v>64</v>
      </c>
      <c r="D48" s="24"/>
      <c r="E48" s="19"/>
      <c r="F48" s="19"/>
      <c r="G48" s="19"/>
      <c r="H48" s="19" t="s">
        <v>65</v>
      </c>
      <c r="I48" s="19"/>
      <c r="J48" s="19"/>
      <c r="K48" s="19"/>
      <c r="L48" s="18"/>
      <c r="M48" s="18"/>
      <c r="N48" s="18"/>
      <c r="O48" s="18"/>
      <c r="P48" s="25">
        <v>499800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C48" s="223"/>
      <c r="AD48" s="223">
        <v>499800</v>
      </c>
    </row>
    <row r="49" spans="1:30" ht="14.65" customHeight="1" x14ac:dyDescent="0.15">
      <c r="A49" s="7" t="s">
        <v>66</v>
      </c>
      <c r="D49" s="24"/>
      <c r="E49" s="19"/>
      <c r="F49" s="19"/>
      <c r="G49" s="19"/>
      <c r="H49" s="19" t="s">
        <v>67</v>
      </c>
      <c r="I49" s="19"/>
      <c r="J49" s="19"/>
      <c r="K49" s="19"/>
      <c r="L49" s="18"/>
      <c r="M49" s="18"/>
      <c r="N49" s="18"/>
      <c r="O49" s="18"/>
      <c r="P49" s="25">
        <v>35419507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C49" s="223"/>
      <c r="AD49" s="223">
        <v>35419507</v>
      </c>
    </row>
    <row r="50" spans="1:30" ht="14.65" customHeight="1" x14ac:dyDescent="0.15">
      <c r="A50" s="7" t="s">
        <v>68</v>
      </c>
      <c r="D50" s="24"/>
      <c r="E50" s="19"/>
      <c r="F50" s="19"/>
      <c r="G50" s="19"/>
      <c r="H50" s="19" t="s">
        <v>36</v>
      </c>
      <c r="I50" s="19"/>
      <c r="J50" s="19"/>
      <c r="K50" s="19"/>
      <c r="L50" s="18"/>
      <c r="M50" s="18"/>
      <c r="N50" s="18"/>
      <c r="O50" s="18"/>
      <c r="P50" s="25">
        <v>405000000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C50" s="223"/>
      <c r="AD50" s="223">
        <v>405000000</v>
      </c>
    </row>
    <row r="51" spans="1:30" ht="14.65" customHeight="1" x14ac:dyDescent="0.15">
      <c r="A51" s="7" t="s">
        <v>69</v>
      </c>
      <c r="D51" s="24"/>
      <c r="E51" s="19"/>
      <c r="F51" s="19"/>
      <c r="G51" s="19" t="s">
        <v>70</v>
      </c>
      <c r="H51" s="19"/>
      <c r="I51" s="19"/>
      <c r="J51" s="19"/>
      <c r="K51" s="19"/>
      <c r="L51" s="18"/>
      <c r="M51" s="18"/>
      <c r="N51" s="18"/>
      <c r="O51" s="18"/>
      <c r="P51" s="25">
        <v>0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C51" s="223"/>
      <c r="AD51" s="223">
        <v>0</v>
      </c>
    </row>
    <row r="52" spans="1:30" ht="14.65" customHeight="1" x14ac:dyDescent="0.15">
      <c r="A52" s="7" t="s">
        <v>71</v>
      </c>
      <c r="D52" s="24"/>
      <c r="E52" s="19"/>
      <c r="F52" s="19"/>
      <c r="G52" s="19" t="s">
        <v>72</v>
      </c>
      <c r="H52" s="19"/>
      <c r="I52" s="19"/>
      <c r="J52" s="19"/>
      <c r="K52" s="18"/>
      <c r="L52" s="18"/>
      <c r="M52" s="18"/>
      <c r="N52" s="18"/>
      <c r="O52" s="18"/>
      <c r="P52" s="25">
        <v>54075719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C52" s="223"/>
      <c r="AD52" s="223">
        <v>54075719</v>
      </c>
    </row>
    <row r="53" spans="1:30" ht="14.65" customHeight="1" x14ac:dyDescent="0.15">
      <c r="A53" s="7" t="s">
        <v>73</v>
      </c>
      <c r="D53" s="24"/>
      <c r="E53" s="19"/>
      <c r="F53" s="19"/>
      <c r="G53" s="19" t="s">
        <v>74</v>
      </c>
      <c r="H53" s="19"/>
      <c r="I53" s="19"/>
      <c r="J53" s="19"/>
      <c r="K53" s="18"/>
      <c r="L53" s="18"/>
      <c r="M53" s="18"/>
      <c r="N53" s="18"/>
      <c r="O53" s="18"/>
      <c r="P53" s="25">
        <v>6980000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C53" s="223"/>
      <c r="AD53" s="223">
        <v>6980000</v>
      </c>
    </row>
    <row r="54" spans="1:30" ht="14.65" customHeight="1" x14ac:dyDescent="0.15">
      <c r="A54" s="7" t="s">
        <v>75</v>
      </c>
      <c r="D54" s="24"/>
      <c r="E54" s="19"/>
      <c r="F54" s="19"/>
      <c r="G54" s="19" t="s">
        <v>76</v>
      </c>
      <c r="H54" s="19"/>
      <c r="I54" s="19"/>
      <c r="J54" s="19"/>
      <c r="K54" s="18"/>
      <c r="L54" s="18"/>
      <c r="M54" s="18"/>
      <c r="N54" s="18"/>
      <c r="O54" s="18"/>
      <c r="P54" s="25">
        <v>2781838682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C54" s="223"/>
      <c r="AD54" s="223">
        <f>IF(COUNTIF(AD55:AD56,"-")=COUNTA(AD55:AD56),"-",SUM(AD55:AD56))</f>
        <v>2781838682</v>
      </c>
    </row>
    <row r="55" spans="1:30" ht="14.65" customHeight="1" x14ac:dyDescent="0.15">
      <c r="A55" s="7" t="s">
        <v>77</v>
      </c>
      <c r="D55" s="24"/>
      <c r="E55" s="19"/>
      <c r="F55" s="19"/>
      <c r="G55" s="19"/>
      <c r="H55" s="19" t="s">
        <v>78</v>
      </c>
      <c r="I55" s="19"/>
      <c r="J55" s="19"/>
      <c r="K55" s="18"/>
      <c r="L55" s="18"/>
      <c r="M55" s="18"/>
      <c r="N55" s="18"/>
      <c r="O55" s="18"/>
      <c r="P55" s="25">
        <v>0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C55" s="223"/>
      <c r="AD55" s="223">
        <v>0</v>
      </c>
    </row>
    <row r="56" spans="1:30" ht="14.65" customHeight="1" x14ac:dyDescent="0.15">
      <c r="A56" s="7" t="s">
        <v>79</v>
      </c>
      <c r="D56" s="24"/>
      <c r="E56" s="18"/>
      <c r="F56" s="19"/>
      <c r="G56" s="19"/>
      <c r="H56" s="19" t="s">
        <v>36</v>
      </c>
      <c r="I56" s="19"/>
      <c r="J56" s="19"/>
      <c r="K56" s="18"/>
      <c r="L56" s="18"/>
      <c r="M56" s="18"/>
      <c r="N56" s="18"/>
      <c r="O56" s="18"/>
      <c r="P56" s="25">
        <v>2781838682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C56" s="223"/>
      <c r="AD56" s="223">
        <v>2781838682</v>
      </c>
    </row>
    <row r="57" spans="1:30" ht="14.65" customHeight="1" x14ac:dyDescent="0.15">
      <c r="A57" s="7" t="s">
        <v>80</v>
      </c>
      <c r="D57" s="24"/>
      <c r="E57" s="18"/>
      <c r="F57" s="19"/>
      <c r="G57" s="19" t="s">
        <v>36</v>
      </c>
      <c r="H57" s="19"/>
      <c r="I57" s="19"/>
      <c r="J57" s="19"/>
      <c r="K57" s="18"/>
      <c r="L57" s="18"/>
      <c r="M57" s="18"/>
      <c r="N57" s="18"/>
      <c r="O57" s="18"/>
      <c r="P57" s="25">
        <v>0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C57" s="223"/>
      <c r="AD57" s="223">
        <v>0</v>
      </c>
    </row>
    <row r="58" spans="1:30" ht="14.65" customHeight="1" x14ac:dyDescent="0.15">
      <c r="A58" s="7" t="s">
        <v>81</v>
      </c>
      <c r="D58" s="24"/>
      <c r="E58" s="18"/>
      <c r="F58" s="19"/>
      <c r="G58" s="19" t="s">
        <v>82</v>
      </c>
      <c r="H58" s="19"/>
      <c r="I58" s="19"/>
      <c r="J58" s="19"/>
      <c r="K58" s="18"/>
      <c r="L58" s="18"/>
      <c r="M58" s="18"/>
      <c r="N58" s="18"/>
      <c r="O58" s="18"/>
      <c r="P58" s="25">
        <v>-2847161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C58" s="223"/>
      <c r="AD58" s="223">
        <v>-2847161</v>
      </c>
    </row>
    <row r="59" spans="1:30" ht="14.65" customHeight="1" x14ac:dyDescent="0.15">
      <c r="A59" s="7" t="s">
        <v>83</v>
      </c>
      <c r="D59" s="24"/>
      <c r="E59" s="18" t="s">
        <v>84</v>
      </c>
      <c r="F59" s="19"/>
      <c r="G59" s="20"/>
      <c r="H59" s="20"/>
      <c r="I59" s="20"/>
      <c r="J59" s="18"/>
      <c r="K59" s="18"/>
      <c r="L59" s="18"/>
      <c r="M59" s="18"/>
      <c r="N59" s="18"/>
      <c r="O59" s="18"/>
      <c r="P59" s="25">
        <v>3179297556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C59" s="223"/>
      <c r="AD59" s="223">
        <f>IF(COUNTIF(AD60:AD68,"-")=COUNTA(AD60:AD68),"-",SUM(AD60:AD63,AD66:AD68))</f>
        <v>3179297556</v>
      </c>
    </row>
    <row r="60" spans="1:30" ht="14.65" customHeight="1" x14ac:dyDescent="0.15">
      <c r="A60" s="7" t="s">
        <v>85</v>
      </c>
      <c r="D60" s="24"/>
      <c r="E60" s="18"/>
      <c r="F60" s="19" t="s">
        <v>86</v>
      </c>
      <c r="G60" s="20"/>
      <c r="H60" s="20"/>
      <c r="I60" s="20"/>
      <c r="J60" s="18"/>
      <c r="K60" s="18"/>
      <c r="L60" s="18"/>
      <c r="M60" s="18"/>
      <c r="N60" s="18"/>
      <c r="O60" s="18"/>
      <c r="P60" s="25">
        <v>676852050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C60" s="223"/>
      <c r="AD60" s="223">
        <v>676852050</v>
      </c>
    </row>
    <row r="61" spans="1:30" ht="14.65" customHeight="1" x14ac:dyDescent="0.15">
      <c r="A61" s="7" t="s">
        <v>87</v>
      </c>
      <c r="D61" s="24"/>
      <c r="E61" s="18"/>
      <c r="F61" s="19" t="s">
        <v>88</v>
      </c>
      <c r="G61" s="19"/>
      <c r="H61" s="28"/>
      <c r="I61" s="19"/>
      <c r="J61" s="19"/>
      <c r="K61" s="18"/>
      <c r="L61" s="18"/>
      <c r="M61" s="18"/>
      <c r="N61" s="18"/>
      <c r="O61" s="18"/>
      <c r="P61" s="25">
        <v>130061346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C61" s="223"/>
      <c r="AD61" s="223">
        <v>130061346</v>
      </c>
    </row>
    <row r="62" spans="1:30" ht="14.65" customHeight="1" x14ac:dyDescent="0.15">
      <c r="A62" s="7">
        <v>1500000</v>
      </c>
      <c r="D62" s="24"/>
      <c r="E62" s="18"/>
      <c r="F62" s="19" t="s">
        <v>89</v>
      </c>
      <c r="G62" s="19"/>
      <c r="H62" s="19"/>
      <c r="I62" s="19"/>
      <c r="J62" s="19"/>
      <c r="K62" s="18"/>
      <c r="L62" s="18"/>
      <c r="M62" s="18"/>
      <c r="N62" s="18"/>
      <c r="O62" s="18"/>
      <c r="P62" s="25">
        <v>0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C62" s="223"/>
      <c r="AD62" s="223">
        <v>0</v>
      </c>
    </row>
    <row r="63" spans="1:30" ht="14.65" customHeight="1" x14ac:dyDescent="0.15">
      <c r="A63" s="7" t="s">
        <v>90</v>
      </c>
      <c r="D63" s="24"/>
      <c r="E63" s="19"/>
      <c r="F63" s="19" t="s">
        <v>76</v>
      </c>
      <c r="G63" s="19"/>
      <c r="H63" s="28"/>
      <c r="I63" s="19"/>
      <c r="J63" s="19"/>
      <c r="K63" s="18"/>
      <c r="L63" s="18"/>
      <c r="M63" s="18"/>
      <c r="N63" s="18"/>
      <c r="O63" s="18"/>
      <c r="P63" s="25">
        <v>2374252039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C63" s="223"/>
      <c r="AD63" s="223">
        <f>IF(COUNTIF(AD64:AD65,"-")=COUNTA(AD64:AD65),"-",SUM(AD64:AD65))</f>
        <v>2374252039</v>
      </c>
    </row>
    <row r="64" spans="1:30" ht="14.65" customHeight="1" x14ac:dyDescent="0.15">
      <c r="A64" s="7" t="s">
        <v>91</v>
      </c>
      <c r="D64" s="24"/>
      <c r="E64" s="19"/>
      <c r="F64" s="19"/>
      <c r="G64" s="19" t="s">
        <v>92</v>
      </c>
      <c r="H64" s="19"/>
      <c r="I64" s="19"/>
      <c r="J64" s="19"/>
      <c r="K64" s="18"/>
      <c r="L64" s="18"/>
      <c r="M64" s="18"/>
      <c r="N64" s="18"/>
      <c r="O64" s="18"/>
      <c r="P64" s="25">
        <v>2373867609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C64" s="223"/>
      <c r="AD64" s="223">
        <v>2373867609</v>
      </c>
    </row>
    <row r="65" spans="1:31" ht="14.65" customHeight="1" x14ac:dyDescent="0.15">
      <c r="A65" s="7" t="s">
        <v>93</v>
      </c>
      <c r="D65" s="24"/>
      <c r="E65" s="19"/>
      <c r="F65" s="19"/>
      <c r="G65" s="19" t="s">
        <v>78</v>
      </c>
      <c r="H65" s="19"/>
      <c r="I65" s="19"/>
      <c r="J65" s="19"/>
      <c r="K65" s="18"/>
      <c r="L65" s="18"/>
      <c r="M65" s="18"/>
      <c r="N65" s="18"/>
      <c r="O65" s="18"/>
      <c r="P65" s="25">
        <v>384430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C65" s="223"/>
      <c r="AD65" s="223">
        <v>384430</v>
      </c>
    </row>
    <row r="66" spans="1:31" ht="14.65" customHeight="1" x14ac:dyDescent="0.15">
      <c r="A66" s="7" t="s">
        <v>94</v>
      </c>
      <c r="D66" s="24"/>
      <c r="E66" s="19"/>
      <c r="F66" s="19" t="s">
        <v>95</v>
      </c>
      <c r="G66" s="19"/>
      <c r="H66" s="19"/>
      <c r="I66" s="19"/>
      <c r="J66" s="19"/>
      <c r="K66" s="18"/>
      <c r="L66" s="18"/>
      <c r="M66" s="18"/>
      <c r="N66" s="18"/>
      <c r="O66" s="18"/>
      <c r="P66" s="25">
        <v>228790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C66" s="223"/>
      <c r="AD66" s="223">
        <v>228790</v>
      </c>
    </row>
    <row r="67" spans="1:31" ht="14.65" customHeight="1" x14ac:dyDescent="0.15">
      <c r="A67" s="7" t="s">
        <v>96</v>
      </c>
      <c r="D67" s="24"/>
      <c r="E67" s="19"/>
      <c r="F67" s="19" t="s">
        <v>36</v>
      </c>
      <c r="G67" s="19"/>
      <c r="H67" s="28"/>
      <c r="I67" s="19"/>
      <c r="J67" s="19"/>
      <c r="K67" s="18"/>
      <c r="L67" s="18"/>
      <c r="M67" s="18"/>
      <c r="N67" s="18"/>
      <c r="O67" s="18"/>
      <c r="P67" s="25">
        <v>0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C67" s="223"/>
      <c r="AD67" s="223">
        <v>0</v>
      </c>
    </row>
    <row r="68" spans="1:31" ht="14.65" customHeight="1" x14ac:dyDescent="0.15">
      <c r="A68" s="7" t="s">
        <v>97</v>
      </c>
      <c r="D68" s="24"/>
      <c r="E68" s="19"/>
      <c r="F68" s="38" t="s">
        <v>82</v>
      </c>
      <c r="G68" s="19"/>
      <c r="H68" s="19"/>
      <c r="I68" s="19"/>
      <c r="J68" s="19"/>
      <c r="K68" s="18"/>
      <c r="L68" s="18"/>
      <c r="M68" s="18"/>
      <c r="N68" s="18"/>
      <c r="O68" s="18"/>
      <c r="P68" s="25">
        <v>-2096669</v>
      </c>
      <c r="Q68" s="26"/>
      <c r="R68" s="38"/>
      <c r="S68" s="38"/>
      <c r="T68" s="38"/>
      <c r="U68" s="38"/>
      <c r="V68" s="38"/>
      <c r="W68" s="38"/>
      <c r="X68" s="38"/>
      <c r="Y68" s="38"/>
      <c r="Z68" s="21"/>
      <c r="AA68" s="39"/>
      <c r="AC68" s="223"/>
      <c r="AD68" s="223">
        <v>-2096669</v>
      </c>
    </row>
    <row r="69" spans="1:31" ht="14.65" customHeight="1" thickBot="1" x14ac:dyDescent="0.2">
      <c r="A69" s="7">
        <v>1565000</v>
      </c>
      <c r="B69" s="7" t="s">
        <v>128</v>
      </c>
      <c r="D69" s="24"/>
      <c r="E69" s="19" t="s">
        <v>98</v>
      </c>
      <c r="F69" s="19"/>
      <c r="G69" s="19"/>
      <c r="H69" s="19"/>
      <c r="I69" s="19"/>
      <c r="J69" s="19"/>
      <c r="K69" s="18"/>
      <c r="L69" s="18"/>
      <c r="M69" s="18"/>
      <c r="N69" s="18"/>
      <c r="O69" s="18"/>
      <c r="P69" s="25" t="s">
        <v>340</v>
      </c>
      <c r="Q69" s="26"/>
      <c r="R69" s="228" t="s">
        <v>129</v>
      </c>
      <c r="S69" s="229"/>
      <c r="T69" s="229"/>
      <c r="U69" s="229"/>
      <c r="V69" s="229"/>
      <c r="W69" s="229"/>
      <c r="X69" s="229"/>
      <c r="Y69" s="230"/>
      <c r="Z69" s="40">
        <v>21719620494</v>
      </c>
      <c r="AA69" s="41"/>
      <c r="AC69" s="223"/>
      <c r="AD69" s="223" t="s">
        <v>12</v>
      </c>
      <c r="AE69" s="9" t="e">
        <f>IF(AND(AE31="-",AE32="-",#REF!="-"),"-",SUM(AE31,AE32,#REF!))</f>
        <v>#REF!</v>
      </c>
    </row>
    <row r="70" spans="1:31" ht="14.65" customHeight="1" thickBot="1" x14ac:dyDescent="0.2">
      <c r="A70" s="7" t="s">
        <v>2</v>
      </c>
      <c r="B70" s="7" t="s">
        <v>99</v>
      </c>
      <c r="D70" s="231" t="s">
        <v>3</v>
      </c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33"/>
      <c r="P70" s="42">
        <v>37163176147</v>
      </c>
      <c r="Q70" s="43"/>
      <c r="R70" s="234" t="s">
        <v>322</v>
      </c>
      <c r="S70" s="235"/>
      <c r="T70" s="235"/>
      <c r="U70" s="235"/>
      <c r="V70" s="235"/>
      <c r="W70" s="235"/>
      <c r="X70" s="235"/>
      <c r="Y70" s="236"/>
      <c r="Z70" s="42">
        <v>37163176147</v>
      </c>
      <c r="AA70" s="44"/>
      <c r="AC70" s="223"/>
      <c r="AD70" s="223">
        <f>IF(AND(AD14="-",AD59="-",AD69="-"),"-",SUM(AD14,AD59,AD69))</f>
        <v>37163176147</v>
      </c>
      <c r="AE70" s="9" t="e">
        <f>IF(AND(AE29="-",AE69="-"),"-",SUM(AE29,AE69))</f>
        <v>#REF!</v>
      </c>
    </row>
    <row r="71" spans="1:31" ht="14.65" customHeight="1" x14ac:dyDescent="0.15"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Z71" s="18"/>
      <c r="AA71" s="18"/>
      <c r="AC71" s="223"/>
    </row>
    <row r="72" spans="1:31" ht="14.65" customHeight="1" x14ac:dyDescent="0.15">
      <c r="D72" s="46"/>
      <c r="E72" s="47" t="s">
        <v>323</v>
      </c>
      <c r="F72" s="4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Z72" s="45"/>
      <c r="AA72" s="45"/>
      <c r="AC72" s="223"/>
    </row>
    <row r="73" spans="1:31" ht="14.65" customHeight="1" x14ac:dyDescent="0.15">
      <c r="AC73" s="223"/>
    </row>
    <row r="74" spans="1:31" ht="14.65" customHeight="1" x14ac:dyDescent="0.15">
      <c r="AC74" s="223"/>
    </row>
    <row r="75" spans="1:31" ht="14.65" customHeight="1" x14ac:dyDescent="0.15">
      <c r="AC75" s="223"/>
    </row>
    <row r="76" spans="1:31" ht="14.65" customHeight="1" x14ac:dyDescent="0.15">
      <c r="AC76" s="223"/>
    </row>
    <row r="77" spans="1:31" ht="16.5" customHeight="1" x14ac:dyDescent="0.15">
      <c r="AC77" s="223"/>
    </row>
    <row r="78" spans="1:31" ht="14.65" customHeight="1" x14ac:dyDescent="0.15">
      <c r="AC78" s="223"/>
    </row>
    <row r="79" spans="1:31" ht="9.75" customHeight="1" x14ac:dyDescent="0.15"/>
    <row r="80" spans="1:31" ht="14.65" customHeight="1" x14ac:dyDescent="0.15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9:Y69"/>
    <mergeCell ref="D70:O70"/>
    <mergeCell ref="R70:Y70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C50"/>
  <sheetViews>
    <sheetView topLeftCell="B1" zoomScale="85" zoomScaleNormal="85" zoomScaleSheetLayoutView="100" workbookViewId="0"/>
  </sheetViews>
  <sheetFormatPr defaultColWidth="9" defaultRowHeight="13.5" x14ac:dyDescent="0.1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29" x14ac:dyDescent="0.15">
      <c r="C1" s="80" t="s">
        <v>333</v>
      </c>
    </row>
    <row r="2" spans="1:29" x14ac:dyDescent="0.15">
      <c r="C2" s="80" t="s">
        <v>334</v>
      </c>
    </row>
    <row r="3" spans="1:29" x14ac:dyDescent="0.15">
      <c r="C3" s="80" t="s">
        <v>335</v>
      </c>
    </row>
    <row r="4" spans="1:29" x14ac:dyDescent="0.15">
      <c r="C4" s="80" t="s">
        <v>336</v>
      </c>
    </row>
    <row r="5" spans="1:29" x14ac:dyDescent="0.15">
      <c r="C5" s="80" t="s">
        <v>337</v>
      </c>
    </row>
    <row r="6" spans="1:29" x14ac:dyDescent="0.15">
      <c r="C6" s="80" t="s">
        <v>338</v>
      </c>
    </row>
    <row r="7" spans="1:29" x14ac:dyDescent="0.15">
      <c r="C7" s="80" t="s">
        <v>339</v>
      </c>
    </row>
    <row r="8" spans="1:29" x14ac:dyDescent="0.15">
      <c r="A8" s="1"/>
      <c r="C8" s="48"/>
      <c r="D8" s="48"/>
      <c r="E8" s="48"/>
      <c r="F8" s="48"/>
      <c r="G8" s="48"/>
      <c r="H8" s="48"/>
      <c r="I8" s="48"/>
      <c r="J8" s="3"/>
      <c r="K8" s="3"/>
      <c r="L8" s="3"/>
      <c r="M8" s="3"/>
      <c r="N8" s="3"/>
      <c r="O8" s="3"/>
      <c r="P8" s="49"/>
    </row>
    <row r="9" spans="1:29" ht="24" x14ac:dyDescent="0.2">
      <c r="C9" s="242" t="s">
        <v>341</v>
      </c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51"/>
    </row>
    <row r="10" spans="1:29" ht="17.25" x14ac:dyDescent="0.2">
      <c r="C10" s="243" t="s">
        <v>342</v>
      </c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51"/>
    </row>
    <row r="11" spans="1:29" ht="17.25" x14ac:dyDescent="0.2">
      <c r="C11" s="243" t="s">
        <v>343</v>
      </c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51"/>
    </row>
    <row r="12" spans="1:29" ht="18" thickBot="1" x14ac:dyDescent="0.25"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1"/>
      <c r="O12" s="53" t="s">
        <v>0</v>
      </c>
      <c r="P12" s="51"/>
    </row>
    <row r="13" spans="1:29" ht="18" thickBot="1" x14ac:dyDescent="0.25">
      <c r="A13" s="50" t="s">
        <v>316</v>
      </c>
      <c r="C13" s="244" t="s">
        <v>1</v>
      </c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6" t="s">
        <v>318</v>
      </c>
      <c r="O13" s="247"/>
      <c r="P13" s="51"/>
    </row>
    <row r="14" spans="1:29" x14ac:dyDescent="0.15">
      <c r="A14" s="50" t="s">
        <v>137</v>
      </c>
      <c r="C14" s="54"/>
      <c r="D14" s="55" t="s">
        <v>138</v>
      </c>
      <c r="E14" s="55"/>
      <c r="F14" s="56"/>
      <c r="G14" s="55"/>
      <c r="H14" s="55"/>
      <c r="I14" s="55"/>
      <c r="J14" s="55"/>
      <c r="K14" s="56"/>
      <c r="L14" s="56"/>
      <c r="M14" s="56"/>
      <c r="N14" s="57">
        <v>10354740540</v>
      </c>
      <c r="O14" s="58"/>
      <c r="P14" s="59"/>
      <c r="AC14" s="217"/>
    </row>
    <row r="15" spans="1:29" x14ac:dyDescent="0.15">
      <c r="A15" s="50" t="s">
        <v>139</v>
      </c>
      <c r="C15" s="54"/>
      <c r="D15" s="55"/>
      <c r="E15" s="55" t="s">
        <v>140</v>
      </c>
      <c r="F15" s="55"/>
      <c r="G15" s="55"/>
      <c r="H15" s="55"/>
      <c r="I15" s="55"/>
      <c r="J15" s="55"/>
      <c r="K15" s="56"/>
      <c r="L15" s="56"/>
      <c r="M15" s="56"/>
      <c r="N15" s="57">
        <v>5082783874</v>
      </c>
      <c r="O15" s="60"/>
      <c r="P15" s="59"/>
      <c r="AC15" s="217"/>
    </row>
    <row r="16" spans="1:29" x14ac:dyDescent="0.15">
      <c r="A16" s="50" t="s">
        <v>141</v>
      </c>
      <c r="C16" s="54"/>
      <c r="D16" s="55"/>
      <c r="E16" s="55"/>
      <c r="F16" s="55" t="s">
        <v>142</v>
      </c>
      <c r="G16" s="55"/>
      <c r="H16" s="55"/>
      <c r="I16" s="55"/>
      <c r="J16" s="55"/>
      <c r="K16" s="56"/>
      <c r="L16" s="56"/>
      <c r="M16" s="56"/>
      <c r="N16" s="57">
        <v>1392311964</v>
      </c>
      <c r="O16" s="60"/>
      <c r="P16" s="59"/>
      <c r="AC16" s="217"/>
    </row>
    <row r="17" spans="1:29" x14ac:dyDescent="0.15">
      <c r="A17" s="50" t="s">
        <v>143</v>
      </c>
      <c r="C17" s="54"/>
      <c r="D17" s="55"/>
      <c r="E17" s="55"/>
      <c r="F17" s="55"/>
      <c r="G17" s="55" t="s">
        <v>144</v>
      </c>
      <c r="H17" s="55"/>
      <c r="I17" s="55"/>
      <c r="J17" s="55"/>
      <c r="K17" s="56"/>
      <c r="L17" s="56"/>
      <c r="M17" s="56"/>
      <c r="N17" s="57">
        <v>1162560808</v>
      </c>
      <c r="O17" s="60"/>
      <c r="P17" s="59"/>
      <c r="AC17" s="217"/>
    </row>
    <row r="18" spans="1:29" x14ac:dyDescent="0.15">
      <c r="A18" s="50" t="s">
        <v>145</v>
      </c>
      <c r="C18" s="54"/>
      <c r="D18" s="55"/>
      <c r="E18" s="55"/>
      <c r="F18" s="55"/>
      <c r="G18" s="55" t="s">
        <v>146</v>
      </c>
      <c r="H18" s="55"/>
      <c r="I18" s="55"/>
      <c r="J18" s="55"/>
      <c r="K18" s="56"/>
      <c r="L18" s="56"/>
      <c r="M18" s="56"/>
      <c r="N18" s="57">
        <v>100702142</v>
      </c>
      <c r="O18" s="60"/>
      <c r="P18" s="59"/>
      <c r="AC18" s="217"/>
    </row>
    <row r="19" spans="1:29" x14ac:dyDescent="0.15">
      <c r="A19" s="50" t="s">
        <v>147</v>
      </c>
      <c r="C19" s="54"/>
      <c r="D19" s="55"/>
      <c r="E19" s="55"/>
      <c r="F19" s="55"/>
      <c r="G19" s="55" t="s">
        <v>148</v>
      </c>
      <c r="H19" s="55"/>
      <c r="I19" s="55"/>
      <c r="J19" s="55"/>
      <c r="K19" s="56"/>
      <c r="L19" s="56"/>
      <c r="M19" s="56"/>
      <c r="N19" s="57">
        <v>7950000</v>
      </c>
      <c r="O19" s="60"/>
      <c r="P19" s="59"/>
      <c r="AC19" s="217"/>
    </row>
    <row r="20" spans="1:29" x14ac:dyDescent="0.15">
      <c r="A20" s="50" t="s">
        <v>149</v>
      </c>
      <c r="C20" s="54"/>
      <c r="D20" s="55"/>
      <c r="E20" s="55"/>
      <c r="F20" s="55"/>
      <c r="G20" s="55" t="s">
        <v>36</v>
      </c>
      <c r="H20" s="55"/>
      <c r="I20" s="55"/>
      <c r="J20" s="55"/>
      <c r="K20" s="56"/>
      <c r="L20" s="56"/>
      <c r="M20" s="56"/>
      <c r="N20" s="57">
        <v>121099014</v>
      </c>
      <c r="O20" s="60"/>
      <c r="P20" s="59"/>
      <c r="AC20" s="217"/>
    </row>
    <row r="21" spans="1:29" x14ac:dyDescent="0.15">
      <c r="A21" s="50" t="s">
        <v>150</v>
      </c>
      <c r="C21" s="54"/>
      <c r="D21" s="55"/>
      <c r="E21" s="55"/>
      <c r="F21" s="55" t="s">
        <v>151</v>
      </c>
      <c r="G21" s="55"/>
      <c r="H21" s="55"/>
      <c r="I21" s="55"/>
      <c r="J21" s="55"/>
      <c r="K21" s="56"/>
      <c r="L21" s="56"/>
      <c r="M21" s="56"/>
      <c r="N21" s="57">
        <v>3525806744</v>
      </c>
      <c r="O21" s="60"/>
      <c r="P21" s="59"/>
      <c r="AC21" s="217"/>
    </row>
    <row r="22" spans="1:29" x14ac:dyDescent="0.15">
      <c r="A22" s="50" t="s">
        <v>152</v>
      </c>
      <c r="C22" s="54"/>
      <c r="D22" s="55"/>
      <c r="E22" s="55"/>
      <c r="F22" s="55"/>
      <c r="G22" s="55" t="s">
        <v>153</v>
      </c>
      <c r="H22" s="55"/>
      <c r="I22" s="55"/>
      <c r="J22" s="55"/>
      <c r="K22" s="56"/>
      <c r="L22" s="56"/>
      <c r="M22" s="56"/>
      <c r="N22" s="57">
        <v>2203488592</v>
      </c>
      <c r="O22" s="60"/>
      <c r="P22" s="59"/>
      <c r="AC22" s="217"/>
    </row>
    <row r="23" spans="1:29" x14ac:dyDescent="0.15">
      <c r="A23" s="50" t="s">
        <v>154</v>
      </c>
      <c r="C23" s="54"/>
      <c r="D23" s="55"/>
      <c r="E23" s="55"/>
      <c r="F23" s="55"/>
      <c r="G23" s="55" t="s">
        <v>155</v>
      </c>
      <c r="H23" s="55"/>
      <c r="I23" s="55"/>
      <c r="J23" s="55"/>
      <c r="K23" s="56"/>
      <c r="L23" s="56"/>
      <c r="M23" s="56"/>
      <c r="N23" s="57">
        <v>160035508</v>
      </c>
      <c r="O23" s="60"/>
      <c r="P23" s="59"/>
      <c r="AC23" s="217"/>
    </row>
    <row r="24" spans="1:29" x14ac:dyDescent="0.15">
      <c r="A24" s="50" t="s">
        <v>156</v>
      </c>
      <c r="C24" s="54"/>
      <c r="D24" s="55"/>
      <c r="E24" s="55"/>
      <c r="F24" s="55"/>
      <c r="G24" s="55" t="s">
        <v>157</v>
      </c>
      <c r="H24" s="55"/>
      <c r="I24" s="55"/>
      <c r="J24" s="55"/>
      <c r="K24" s="56"/>
      <c r="L24" s="56"/>
      <c r="M24" s="56"/>
      <c r="N24" s="57">
        <v>1161823775</v>
      </c>
      <c r="O24" s="60"/>
      <c r="P24" s="59"/>
      <c r="AC24" s="217"/>
    </row>
    <row r="25" spans="1:29" x14ac:dyDescent="0.15">
      <c r="A25" s="50" t="s">
        <v>158</v>
      </c>
      <c r="C25" s="54"/>
      <c r="D25" s="55"/>
      <c r="E25" s="55"/>
      <c r="F25" s="55"/>
      <c r="G25" s="55" t="s">
        <v>36</v>
      </c>
      <c r="H25" s="55"/>
      <c r="I25" s="55"/>
      <c r="J25" s="55"/>
      <c r="K25" s="56"/>
      <c r="L25" s="56"/>
      <c r="M25" s="56"/>
      <c r="N25" s="57">
        <v>458869</v>
      </c>
      <c r="O25" s="60"/>
      <c r="P25" s="59"/>
      <c r="AC25" s="217"/>
    </row>
    <row r="26" spans="1:29" x14ac:dyDescent="0.15">
      <c r="A26" s="50" t="s">
        <v>159</v>
      </c>
      <c r="C26" s="54"/>
      <c r="D26" s="55"/>
      <c r="E26" s="55"/>
      <c r="F26" s="55" t="s">
        <v>160</v>
      </c>
      <c r="G26" s="55"/>
      <c r="H26" s="55"/>
      <c r="I26" s="55"/>
      <c r="J26" s="55"/>
      <c r="K26" s="56"/>
      <c r="L26" s="56"/>
      <c r="M26" s="56"/>
      <c r="N26" s="57">
        <v>164665166</v>
      </c>
      <c r="O26" s="60"/>
      <c r="P26" s="59"/>
      <c r="AC26" s="217"/>
    </row>
    <row r="27" spans="1:29" x14ac:dyDescent="0.15">
      <c r="A27" s="50" t="s">
        <v>161</v>
      </c>
      <c r="C27" s="54"/>
      <c r="D27" s="55"/>
      <c r="E27" s="55"/>
      <c r="F27" s="56"/>
      <c r="G27" s="56" t="s">
        <v>162</v>
      </c>
      <c r="H27" s="56"/>
      <c r="I27" s="55"/>
      <c r="J27" s="55"/>
      <c r="K27" s="56"/>
      <c r="L27" s="56"/>
      <c r="M27" s="56"/>
      <c r="N27" s="57">
        <v>142144660</v>
      </c>
      <c r="O27" s="60"/>
      <c r="P27" s="59"/>
      <c r="AC27" s="217"/>
    </row>
    <row r="28" spans="1:29" x14ac:dyDescent="0.15">
      <c r="A28" s="50" t="s">
        <v>163</v>
      </c>
      <c r="C28" s="54"/>
      <c r="D28" s="55"/>
      <c r="E28" s="55"/>
      <c r="F28" s="56"/>
      <c r="G28" s="55" t="s">
        <v>164</v>
      </c>
      <c r="H28" s="55"/>
      <c r="I28" s="55"/>
      <c r="J28" s="55"/>
      <c r="K28" s="56"/>
      <c r="L28" s="56"/>
      <c r="M28" s="56"/>
      <c r="N28" s="57">
        <v>4624169</v>
      </c>
      <c r="O28" s="60"/>
      <c r="P28" s="59"/>
      <c r="AC28" s="217"/>
    </row>
    <row r="29" spans="1:29" x14ac:dyDescent="0.15">
      <c r="A29" s="50" t="s">
        <v>165</v>
      </c>
      <c r="C29" s="54"/>
      <c r="D29" s="55"/>
      <c r="E29" s="55"/>
      <c r="F29" s="56"/>
      <c r="G29" s="55" t="s">
        <v>36</v>
      </c>
      <c r="H29" s="55"/>
      <c r="I29" s="55"/>
      <c r="J29" s="55"/>
      <c r="K29" s="56"/>
      <c r="L29" s="56"/>
      <c r="M29" s="56"/>
      <c r="N29" s="57">
        <v>17896337</v>
      </c>
      <c r="O29" s="60"/>
      <c r="P29" s="59"/>
      <c r="AC29" s="217"/>
    </row>
    <row r="30" spans="1:29" x14ac:dyDescent="0.15">
      <c r="A30" s="50" t="s">
        <v>166</v>
      </c>
      <c r="C30" s="54"/>
      <c r="D30" s="55"/>
      <c r="E30" s="56" t="s">
        <v>167</v>
      </c>
      <c r="F30" s="56"/>
      <c r="G30" s="55"/>
      <c r="H30" s="55"/>
      <c r="I30" s="55"/>
      <c r="J30" s="55"/>
      <c r="K30" s="56"/>
      <c r="L30" s="56"/>
      <c r="M30" s="56"/>
      <c r="N30" s="57">
        <v>5271956666</v>
      </c>
      <c r="O30" s="60"/>
      <c r="P30" s="59"/>
      <c r="AC30" s="217"/>
    </row>
    <row r="31" spans="1:29" x14ac:dyDescent="0.15">
      <c r="A31" s="50" t="s">
        <v>168</v>
      </c>
      <c r="C31" s="54"/>
      <c r="D31" s="55"/>
      <c r="E31" s="55"/>
      <c r="F31" s="55" t="s">
        <v>169</v>
      </c>
      <c r="G31" s="55"/>
      <c r="H31" s="55"/>
      <c r="I31" s="55"/>
      <c r="J31" s="55"/>
      <c r="K31" s="56"/>
      <c r="L31" s="56"/>
      <c r="M31" s="56"/>
      <c r="N31" s="57">
        <v>4724412142</v>
      </c>
      <c r="O31" s="60"/>
      <c r="P31" s="59"/>
      <c r="AC31" s="217"/>
    </row>
    <row r="32" spans="1:29" x14ac:dyDescent="0.15">
      <c r="A32" s="50" t="s">
        <v>170</v>
      </c>
      <c r="C32" s="54"/>
      <c r="D32" s="55"/>
      <c r="E32" s="55"/>
      <c r="F32" s="55" t="s">
        <v>171</v>
      </c>
      <c r="G32" s="55"/>
      <c r="H32" s="55"/>
      <c r="I32" s="55"/>
      <c r="J32" s="55"/>
      <c r="K32" s="56"/>
      <c r="L32" s="56"/>
      <c r="M32" s="56"/>
      <c r="N32" s="57">
        <v>544573700</v>
      </c>
      <c r="O32" s="60"/>
      <c r="P32" s="59"/>
      <c r="AC32" s="217"/>
    </row>
    <row r="33" spans="1:29" x14ac:dyDescent="0.15">
      <c r="A33" s="50" t="s">
        <v>172</v>
      </c>
      <c r="C33" s="54"/>
      <c r="D33" s="55"/>
      <c r="E33" s="55"/>
      <c r="F33" s="55" t="s">
        <v>173</v>
      </c>
      <c r="G33" s="55"/>
      <c r="H33" s="55"/>
      <c r="I33" s="55"/>
      <c r="J33" s="55"/>
      <c r="K33" s="56"/>
      <c r="L33" s="56"/>
      <c r="M33" s="56"/>
      <c r="N33" s="57">
        <v>0</v>
      </c>
      <c r="O33" s="60"/>
      <c r="P33" s="59"/>
      <c r="AC33" s="217"/>
    </row>
    <row r="34" spans="1:29" x14ac:dyDescent="0.15">
      <c r="A34" s="50" t="s">
        <v>174</v>
      </c>
      <c r="C34" s="54"/>
      <c r="D34" s="55"/>
      <c r="E34" s="55"/>
      <c r="F34" s="55" t="s">
        <v>36</v>
      </c>
      <c r="G34" s="55"/>
      <c r="H34" s="55"/>
      <c r="I34" s="55"/>
      <c r="J34" s="55"/>
      <c r="K34" s="56"/>
      <c r="L34" s="56"/>
      <c r="M34" s="56"/>
      <c r="N34" s="57">
        <v>2970824</v>
      </c>
      <c r="O34" s="60"/>
      <c r="P34" s="59"/>
      <c r="AC34" s="217"/>
    </row>
    <row r="35" spans="1:29" x14ac:dyDescent="0.15">
      <c r="A35" s="50" t="s">
        <v>175</v>
      </c>
      <c r="C35" s="54"/>
      <c r="D35" s="55" t="s">
        <v>176</v>
      </c>
      <c r="E35" s="55"/>
      <c r="F35" s="55"/>
      <c r="G35" s="55"/>
      <c r="H35" s="55"/>
      <c r="I35" s="55"/>
      <c r="J35" s="55"/>
      <c r="K35" s="56"/>
      <c r="L35" s="56"/>
      <c r="M35" s="56"/>
      <c r="N35" s="57">
        <v>1931610016</v>
      </c>
      <c r="O35" s="60"/>
      <c r="P35" s="59"/>
      <c r="AC35" s="217"/>
    </row>
    <row r="36" spans="1:29" x14ac:dyDescent="0.15">
      <c r="A36" s="50" t="s">
        <v>177</v>
      </c>
      <c r="C36" s="54"/>
      <c r="D36" s="55"/>
      <c r="E36" s="55" t="s">
        <v>178</v>
      </c>
      <c r="F36" s="55"/>
      <c r="G36" s="55"/>
      <c r="H36" s="55"/>
      <c r="I36" s="55"/>
      <c r="J36" s="55"/>
      <c r="K36" s="61"/>
      <c r="L36" s="61"/>
      <c r="M36" s="61"/>
      <c r="N36" s="57">
        <v>471630584</v>
      </c>
      <c r="O36" s="60"/>
      <c r="P36" s="59"/>
      <c r="AC36" s="217"/>
    </row>
    <row r="37" spans="1:29" x14ac:dyDescent="0.15">
      <c r="A37" s="50" t="s">
        <v>179</v>
      </c>
      <c r="C37" s="54"/>
      <c r="D37" s="55"/>
      <c r="E37" s="55" t="s">
        <v>36</v>
      </c>
      <c r="F37" s="55"/>
      <c r="G37" s="56"/>
      <c r="H37" s="55"/>
      <c r="I37" s="55"/>
      <c r="J37" s="55"/>
      <c r="K37" s="61"/>
      <c r="L37" s="61"/>
      <c r="M37" s="61"/>
      <c r="N37" s="57">
        <v>1459979432</v>
      </c>
      <c r="O37" s="60"/>
      <c r="P37" s="59"/>
      <c r="AC37" s="217"/>
    </row>
    <row r="38" spans="1:29" x14ac:dyDescent="0.15">
      <c r="A38" s="50" t="s">
        <v>135</v>
      </c>
      <c r="C38" s="62" t="s">
        <v>136</v>
      </c>
      <c r="D38" s="63"/>
      <c r="E38" s="63"/>
      <c r="F38" s="63"/>
      <c r="G38" s="63"/>
      <c r="H38" s="63"/>
      <c r="I38" s="63"/>
      <c r="J38" s="63"/>
      <c r="K38" s="64"/>
      <c r="L38" s="64"/>
      <c r="M38" s="64"/>
      <c r="N38" s="65">
        <v>-8423130524</v>
      </c>
      <c r="O38" s="66"/>
      <c r="P38" s="59"/>
      <c r="AC38" s="217"/>
    </row>
    <row r="39" spans="1:29" x14ac:dyDescent="0.15">
      <c r="A39" s="50" t="s">
        <v>182</v>
      </c>
      <c r="C39" s="54"/>
      <c r="D39" s="55" t="s">
        <v>183</v>
      </c>
      <c r="E39" s="55"/>
      <c r="F39" s="56"/>
      <c r="G39" s="55"/>
      <c r="H39" s="55"/>
      <c r="I39" s="55"/>
      <c r="J39" s="55"/>
      <c r="K39" s="56"/>
      <c r="L39" s="56"/>
      <c r="M39" s="56"/>
      <c r="N39" s="57">
        <v>106174186</v>
      </c>
      <c r="O39" s="58"/>
      <c r="P39" s="59"/>
      <c r="AC39" s="217"/>
    </row>
    <row r="40" spans="1:29" x14ac:dyDescent="0.15">
      <c r="A40" s="50" t="s">
        <v>184</v>
      </c>
      <c r="C40" s="54"/>
      <c r="D40" s="55"/>
      <c r="E40" s="56" t="s">
        <v>185</v>
      </c>
      <c r="F40" s="56"/>
      <c r="G40" s="55"/>
      <c r="H40" s="55"/>
      <c r="I40" s="55"/>
      <c r="J40" s="55"/>
      <c r="K40" s="56"/>
      <c r="L40" s="56"/>
      <c r="M40" s="56"/>
      <c r="N40" s="57">
        <v>68065676</v>
      </c>
      <c r="O40" s="60"/>
      <c r="P40" s="59"/>
      <c r="AC40" s="217"/>
    </row>
    <row r="41" spans="1:29" x14ac:dyDescent="0.15">
      <c r="A41" s="50" t="s">
        <v>186</v>
      </c>
      <c r="C41" s="54"/>
      <c r="D41" s="55"/>
      <c r="E41" s="56" t="s">
        <v>187</v>
      </c>
      <c r="F41" s="56"/>
      <c r="G41" s="55"/>
      <c r="H41" s="55"/>
      <c r="I41" s="55"/>
      <c r="J41" s="55"/>
      <c r="K41" s="56"/>
      <c r="L41" s="56"/>
      <c r="M41" s="56"/>
      <c r="N41" s="57">
        <v>0</v>
      </c>
      <c r="O41" s="60"/>
      <c r="P41" s="59"/>
      <c r="AC41" s="217"/>
    </row>
    <row r="42" spans="1:29" x14ac:dyDescent="0.15">
      <c r="A42" s="50" t="s">
        <v>188</v>
      </c>
      <c r="C42" s="54"/>
      <c r="D42" s="55"/>
      <c r="E42" s="56" t="s">
        <v>189</v>
      </c>
      <c r="F42" s="56"/>
      <c r="G42" s="55"/>
      <c r="H42" s="56"/>
      <c r="I42" s="55"/>
      <c r="J42" s="55"/>
      <c r="K42" s="56"/>
      <c r="L42" s="56"/>
      <c r="M42" s="56"/>
      <c r="N42" s="57">
        <v>0</v>
      </c>
      <c r="O42" s="60"/>
      <c r="P42" s="59"/>
      <c r="AC42" s="217"/>
    </row>
    <row r="43" spans="1:29" x14ac:dyDescent="0.15">
      <c r="A43" s="50" t="s">
        <v>190</v>
      </c>
      <c r="C43" s="54"/>
      <c r="D43" s="55"/>
      <c r="E43" s="55" t="s">
        <v>191</v>
      </c>
      <c r="F43" s="55"/>
      <c r="G43" s="55"/>
      <c r="H43" s="55"/>
      <c r="I43" s="55"/>
      <c r="J43" s="55"/>
      <c r="K43" s="56"/>
      <c r="L43" s="56"/>
      <c r="M43" s="56"/>
      <c r="N43" s="57">
        <v>0</v>
      </c>
      <c r="O43" s="60"/>
      <c r="P43" s="59"/>
      <c r="AC43" s="217"/>
    </row>
    <row r="44" spans="1:29" x14ac:dyDescent="0.15">
      <c r="A44" s="50" t="s">
        <v>192</v>
      </c>
      <c r="C44" s="54"/>
      <c r="D44" s="55"/>
      <c r="E44" s="55" t="s">
        <v>36</v>
      </c>
      <c r="F44" s="55"/>
      <c r="G44" s="55"/>
      <c r="H44" s="55"/>
      <c r="I44" s="55"/>
      <c r="J44" s="55"/>
      <c r="K44" s="56"/>
      <c r="L44" s="56"/>
      <c r="M44" s="56"/>
      <c r="N44" s="57">
        <v>38108510</v>
      </c>
      <c r="O44" s="60"/>
      <c r="P44" s="59"/>
      <c r="AC44" s="217"/>
    </row>
    <row r="45" spans="1:29" x14ac:dyDescent="0.15">
      <c r="A45" s="50" t="s">
        <v>193</v>
      </c>
      <c r="C45" s="54"/>
      <c r="D45" s="55" t="s">
        <v>194</v>
      </c>
      <c r="E45" s="55"/>
      <c r="F45" s="55"/>
      <c r="G45" s="55"/>
      <c r="H45" s="55"/>
      <c r="I45" s="55"/>
      <c r="J45" s="55"/>
      <c r="K45" s="61"/>
      <c r="L45" s="61"/>
      <c r="M45" s="61"/>
      <c r="N45" s="57">
        <v>46494362</v>
      </c>
      <c r="O45" s="58"/>
      <c r="P45" s="59"/>
      <c r="AC45" s="217"/>
    </row>
    <row r="46" spans="1:29" x14ac:dyDescent="0.15">
      <c r="A46" s="50" t="s">
        <v>195</v>
      </c>
      <c r="C46" s="54"/>
      <c r="D46" s="55"/>
      <c r="E46" s="55" t="s">
        <v>196</v>
      </c>
      <c r="F46" s="55"/>
      <c r="G46" s="55"/>
      <c r="H46" s="55"/>
      <c r="I46" s="55"/>
      <c r="J46" s="55"/>
      <c r="K46" s="61"/>
      <c r="L46" s="61"/>
      <c r="M46" s="61"/>
      <c r="N46" s="57">
        <v>46084497</v>
      </c>
      <c r="O46" s="60"/>
      <c r="P46" s="59"/>
      <c r="AC46" s="217"/>
    </row>
    <row r="47" spans="1:29" ht="14.25" thickBot="1" x14ac:dyDescent="0.2">
      <c r="A47" s="50" t="s">
        <v>197</v>
      </c>
      <c r="C47" s="54"/>
      <c r="D47" s="55"/>
      <c r="E47" s="55" t="s">
        <v>36</v>
      </c>
      <c r="F47" s="55"/>
      <c r="G47" s="55"/>
      <c r="H47" s="55"/>
      <c r="I47" s="55"/>
      <c r="J47" s="55"/>
      <c r="K47" s="61"/>
      <c r="L47" s="61"/>
      <c r="M47" s="61"/>
      <c r="N47" s="57">
        <v>409865</v>
      </c>
      <c r="O47" s="60"/>
      <c r="P47" s="59"/>
      <c r="AC47" s="217"/>
    </row>
    <row r="48" spans="1:29" ht="14.25" thickBot="1" x14ac:dyDescent="0.2">
      <c r="A48" s="50" t="s">
        <v>180</v>
      </c>
      <c r="C48" s="67" t="s">
        <v>181</v>
      </c>
      <c r="D48" s="68"/>
      <c r="E48" s="68"/>
      <c r="F48" s="68"/>
      <c r="G48" s="68"/>
      <c r="H48" s="68"/>
      <c r="I48" s="68"/>
      <c r="J48" s="68"/>
      <c r="K48" s="69"/>
      <c r="L48" s="69"/>
      <c r="M48" s="69"/>
      <c r="N48" s="70">
        <v>-8482810348</v>
      </c>
      <c r="O48" s="71"/>
      <c r="P48" s="59"/>
      <c r="AC48" s="217"/>
    </row>
    <row r="49" spans="1:12" s="73" customFormat="1" ht="3.75" customHeight="1" x14ac:dyDescent="0.15">
      <c r="A49" s="72"/>
      <c r="C49" s="74"/>
      <c r="D49" s="74"/>
      <c r="E49" s="75"/>
      <c r="F49" s="75"/>
      <c r="G49" s="75"/>
      <c r="H49" s="75"/>
      <c r="I49" s="75"/>
      <c r="J49" s="76"/>
      <c r="K49" s="76"/>
      <c r="L49" s="76"/>
    </row>
    <row r="50" spans="1:12" s="73" customFormat="1" ht="15.6" customHeight="1" x14ac:dyDescent="0.15">
      <c r="A50" s="72"/>
      <c r="C50" s="77"/>
      <c r="D50" s="77" t="s">
        <v>323</v>
      </c>
      <c r="E50" s="78"/>
      <c r="F50" s="78"/>
      <c r="G50" s="78"/>
      <c r="H50" s="78"/>
      <c r="I50" s="78"/>
      <c r="J50" s="79"/>
      <c r="K50" s="79"/>
      <c r="L50" s="79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2"/>
  <sheetViews>
    <sheetView showGridLines="0" topLeftCell="B1" zoomScale="85" zoomScaleNormal="85" zoomScaleSheetLayoutView="100" workbookViewId="0"/>
  </sheetViews>
  <sheetFormatPr defaultColWidth="9" defaultRowHeight="12.75" x14ac:dyDescent="0.1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1" spans="1:24" x14ac:dyDescent="0.15">
      <c r="C1" s="83" t="s">
        <v>333</v>
      </c>
    </row>
    <row r="2" spans="1:24" x14ac:dyDescent="0.15">
      <c r="C2" s="83" t="s">
        <v>334</v>
      </c>
    </row>
    <row r="3" spans="1:24" x14ac:dyDescent="0.15">
      <c r="C3" s="83" t="s">
        <v>335</v>
      </c>
    </row>
    <row r="4" spans="1:24" x14ac:dyDescent="0.15">
      <c r="C4" s="83" t="s">
        <v>336</v>
      </c>
    </row>
    <row r="5" spans="1:24" x14ac:dyDescent="0.15">
      <c r="C5" s="83" t="s">
        <v>337</v>
      </c>
    </row>
    <row r="6" spans="1:24" x14ac:dyDescent="0.15">
      <c r="C6" s="83" t="s">
        <v>338</v>
      </c>
    </row>
    <row r="7" spans="1:24" x14ac:dyDescent="0.15">
      <c r="C7" s="83" t="s">
        <v>339</v>
      </c>
    </row>
    <row r="9" spans="1:24" ht="24" x14ac:dyDescent="0.25">
      <c r="B9" s="82"/>
      <c r="C9" s="266" t="s">
        <v>344</v>
      </c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</row>
    <row r="10" spans="1:24" ht="17.25" x14ac:dyDescent="0.2">
      <c r="B10" s="84"/>
      <c r="C10" s="267" t="s">
        <v>345</v>
      </c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</row>
    <row r="11" spans="1:24" ht="17.25" x14ac:dyDescent="0.2">
      <c r="B11" s="84"/>
      <c r="C11" s="267" t="s">
        <v>346</v>
      </c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</row>
    <row r="12" spans="1:24" ht="15.75" customHeight="1" thickBot="1" x14ac:dyDescent="0.2">
      <c r="B12" s="85"/>
      <c r="C12" s="86"/>
      <c r="D12" s="86"/>
      <c r="E12" s="86"/>
      <c r="F12" s="86"/>
      <c r="G12" s="86"/>
      <c r="H12" s="86"/>
      <c r="I12" s="86"/>
      <c r="J12" s="87"/>
      <c r="K12" s="86"/>
      <c r="L12" s="87"/>
      <c r="M12" s="86"/>
      <c r="N12" s="86"/>
      <c r="O12" s="86"/>
      <c r="P12" s="218" t="s">
        <v>0</v>
      </c>
      <c r="Q12" s="86"/>
      <c r="R12" s="87"/>
    </row>
    <row r="13" spans="1:24" ht="12.75" customHeight="1" x14ac:dyDescent="0.15">
      <c r="B13" s="88"/>
      <c r="C13" s="268" t="s">
        <v>1</v>
      </c>
      <c r="D13" s="269"/>
      <c r="E13" s="269"/>
      <c r="F13" s="269"/>
      <c r="G13" s="269"/>
      <c r="H13" s="269"/>
      <c r="I13" s="269"/>
      <c r="J13" s="270"/>
      <c r="K13" s="274" t="s">
        <v>324</v>
      </c>
      <c r="L13" s="269"/>
      <c r="M13" s="89"/>
      <c r="N13" s="89"/>
      <c r="O13" s="89"/>
      <c r="P13" s="90"/>
      <c r="Q13" s="89"/>
      <c r="R13" s="90"/>
    </row>
    <row r="14" spans="1:24" ht="29.25" customHeight="1" thickBot="1" x14ac:dyDescent="0.2">
      <c r="A14" s="81" t="s">
        <v>316</v>
      </c>
      <c r="B14" s="88"/>
      <c r="C14" s="271"/>
      <c r="D14" s="272"/>
      <c r="E14" s="272"/>
      <c r="F14" s="272"/>
      <c r="G14" s="272"/>
      <c r="H14" s="272"/>
      <c r="I14" s="272"/>
      <c r="J14" s="273"/>
      <c r="K14" s="275"/>
      <c r="L14" s="272"/>
      <c r="M14" s="276" t="s">
        <v>325</v>
      </c>
      <c r="N14" s="277"/>
      <c r="O14" s="276" t="s">
        <v>326</v>
      </c>
      <c r="P14" s="278"/>
      <c r="Q14" s="279" t="s">
        <v>134</v>
      </c>
      <c r="R14" s="280"/>
    </row>
    <row r="15" spans="1:24" ht="15.95" customHeight="1" x14ac:dyDescent="0.15">
      <c r="A15" s="81" t="s">
        <v>198</v>
      </c>
      <c r="B15" s="91"/>
      <c r="C15" s="92" t="s">
        <v>199</v>
      </c>
      <c r="D15" s="93"/>
      <c r="E15" s="93"/>
      <c r="F15" s="93"/>
      <c r="G15" s="93"/>
      <c r="H15" s="93"/>
      <c r="I15" s="93"/>
      <c r="J15" s="94"/>
      <c r="K15" s="95">
        <v>21602580822</v>
      </c>
      <c r="L15" s="96"/>
      <c r="M15" s="95">
        <v>36041765967</v>
      </c>
      <c r="N15" s="97"/>
      <c r="O15" s="95">
        <v>-14439185145</v>
      </c>
      <c r="P15" s="99"/>
      <c r="Q15" s="98" t="s">
        <v>12</v>
      </c>
      <c r="R15" s="99"/>
      <c r="U15" s="221" t="str">
        <f t="shared" ref="U15:U20" si="0">IF(COUNTIF(V15:X15,"-")=COUNTA(V15:X15),"-",SUM(V15:X15))</f>
        <v>-</v>
      </c>
      <c r="V15" s="221" t="s">
        <v>12</v>
      </c>
      <c r="W15" s="221" t="s">
        <v>12</v>
      </c>
      <c r="X15" s="221" t="s">
        <v>12</v>
      </c>
    </row>
    <row r="16" spans="1:24" ht="15.95" customHeight="1" x14ac:dyDescent="0.15">
      <c r="A16" s="81" t="s">
        <v>200</v>
      </c>
      <c r="B16" s="91"/>
      <c r="C16" s="24"/>
      <c r="D16" s="19" t="s">
        <v>201</v>
      </c>
      <c r="E16" s="19"/>
      <c r="F16" s="19"/>
      <c r="G16" s="19"/>
      <c r="H16" s="19"/>
      <c r="I16" s="19"/>
      <c r="J16" s="100"/>
      <c r="K16" s="101">
        <v>-8482810348</v>
      </c>
      <c r="L16" s="102"/>
      <c r="M16" s="259"/>
      <c r="N16" s="260"/>
      <c r="O16" s="101">
        <v>-8482810348</v>
      </c>
      <c r="P16" s="107"/>
      <c r="Q16" s="104" t="s">
        <v>12</v>
      </c>
      <c r="R16" s="105"/>
      <c r="U16" s="221" t="str">
        <f t="shared" si="0"/>
        <v>-</v>
      </c>
      <c r="V16" s="221" t="s">
        <v>12</v>
      </c>
      <c r="W16" s="221" t="s">
        <v>12</v>
      </c>
      <c r="X16" s="221" t="s">
        <v>12</v>
      </c>
    </row>
    <row r="17" spans="1:24" ht="15.95" customHeight="1" x14ac:dyDescent="0.15">
      <c r="A17" s="81" t="s">
        <v>202</v>
      </c>
      <c r="B17" s="88"/>
      <c r="C17" s="106"/>
      <c r="D17" s="100" t="s">
        <v>203</v>
      </c>
      <c r="E17" s="100"/>
      <c r="F17" s="100"/>
      <c r="G17" s="100"/>
      <c r="H17" s="100"/>
      <c r="I17" s="100"/>
      <c r="J17" s="100"/>
      <c r="K17" s="101">
        <v>8442660520</v>
      </c>
      <c r="L17" s="102"/>
      <c r="M17" s="254"/>
      <c r="N17" s="261"/>
      <c r="O17" s="101">
        <v>8442660520</v>
      </c>
      <c r="P17" s="107"/>
      <c r="Q17" s="104" t="str">
        <f>IF(COUNTIF(Q18:Q19,"-")=COUNTA(Q18:Q19),"-",SUM(Q18:Q19))</f>
        <v>-</v>
      </c>
      <c r="R17" s="107"/>
      <c r="U17" s="221" t="str">
        <f t="shared" si="0"/>
        <v>-</v>
      </c>
      <c r="V17" s="221" t="s">
        <v>12</v>
      </c>
      <c r="W17" s="221" t="str">
        <f>IF(COUNTIF(W18:W19,"-")=COUNTA(W18:W19),"-",SUM(W18:W19))</f>
        <v>-</v>
      </c>
      <c r="X17" s="221" t="s">
        <v>12</v>
      </c>
    </row>
    <row r="18" spans="1:24" ht="15.95" customHeight="1" x14ac:dyDescent="0.15">
      <c r="A18" s="81" t="s">
        <v>204</v>
      </c>
      <c r="B18" s="88"/>
      <c r="C18" s="108"/>
      <c r="D18" s="100"/>
      <c r="E18" s="109" t="s">
        <v>205</v>
      </c>
      <c r="F18" s="109"/>
      <c r="G18" s="109"/>
      <c r="H18" s="109"/>
      <c r="I18" s="109"/>
      <c r="J18" s="100"/>
      <c r="K18" s="101">
        <v>6668594961</v>
      </c>
      <c r="L18" s="102"/>
      <c r="M18" s="254"/>
      <c r="N18" s="261"/>
      <c r="O18" s="101">
        <v>6668594961</v>
      </c>
      <c r="P18" s="107"/>
      <c r="Q18" s="104" t="s">
        <v>12</v>
      </c>
      <c r="R18" s="107"/>
      <c r="U18" s="221" t="str">
        <f t="shared" si="0"/>
        <v>-</v>
      </c>
      <c r="V18" s="221" t="s">
        <v>12</v>
      </c>
      <c r="W18" s="221" t="s">
        <v>12</v>
      </c>
      <c r="X18" s="221" t="s">
        <v>12</v>
      </c>
    </row>
    <row r="19" spans="1:24" ht="15.95" customHeight="1" x14ac:dyDescent="0.15">
      <c r="A19" s="81" t="s">
        <v>206</v>
      </c>
      <c r="B19" s="88"/>
      <c r="C19" s="110"/>
      <c r="D19" s="111"/>
      <c r="E19" s="111" t="s">
        <v>207</v>
      </c>
      <c r="F19" s="111"/>
      <c r="G19" s="111"/>
      <c r="H19" s="111"/>
      <c r="I19" s="111"/>
      <c r="J19" s="112"/>
      <c r="K19" s="113">
        <v>1774065559</v>
      </c>
      <c r="L19" s="114"/>
      <c r="M19" s="262"/>
      <c r="N19" s="263"/>
      <c r="O19" s="113">
        <v>1774065559</v>
      </c>
      <c r="P19" s="117"/>
      <c r="Q19" s="116" t="s">
        <v>12</v>
      </c>
      <c r="R19" s="117"/>
      <c r="U19" s="221" t="str">
        <f t="shared" si="0"/>
        <v>-</v>
      </c>
      <c r="V19" s="221" t="s">
        <v>12</v>
      </c>
      <c r="W19" s="221" t="s">
        <v>12</v>
      </c>
      <c r="X19" s="221" t="s">
        <v>12</v>
      </c>
    </row>
    <row r="20" spans="1:24" ht="15.95" customHeight="1" x14ac:dyDescent="0.15">
      <c r="A20" s="81" t="s">
        <v>208</v>
      </c>
      <c r="B20" s="88"/>
      <c r="C20" s="118"/>
      <c r="D20" s="119" t="s">
        <v>209</v>
      </c>
      <c r="E20" s="120"/>
      <c r="F20" s="119"/>
      <c r="G20" s="119"/>
      <c r="H20" s="119"/>
      <c r="I20" s="119"/>
      <c r="J20" s="121"/>
      <c r="K20" s="122">
        <v>-40149828</v>
      </c>
      <c r="L20" s="123"/>
      <c r="M20" s="264"/>
      <c r="N20" s="265"/>
      <c r="O20" s="122">
        <v>-40149828</v>
      </c>
      <c r="P20" s="125"/>
      <c r="Q20" s="124" t="str">
        <f>IF(COUNTIF(Q16:Q17,"-")=COUNTA(Q16:Q17),"-",SUM(Q16:Q17))</f>
        <v>-</v>
      </c>
      <c r="R20" s="125"/>
      <c r="U20" s="221" t="str">
        <f t="shared" si="0"/>
        <v>-</v>
      </c>
      <c r="V20" s="221" t="s">
        <v>12</v>
      </c>
      <c r="W20" s="221" t="str">
        <f>IF(COUNTIF(W16:W17,"-")=COUNTA(W16:W17),"-",SUM(W16:W17))</f>
        <v>-</v>
      </c>
      <c r="X20" s="221" t="s">
        <v>12</v>
      </c>
    </row>
    <row r="21" spans="1:24" ht="15.95" customHeight="1" x14ac:dyDescent="0.15">
      <c r="A21" s="81" t="s">
        <v>210</v>
      </c>
      <c r="B21" s="88"/>
      <c r="C21" s="24"/>
      <c r="D21" s="126" t="s">
        <v>327</v>
      </c>
      <c r="E21" s="126"/>
      <c r="F21" s="126"/>
      <c r="G21" s="109"/>
      <c r="H21" s="109"/>
      <c r="I21" s="109"/>
      <c r="J21" s="100"/>
      <c r="K21" s="250"/>
      <c r="L21" s="251"/>
      <c r="M21" s="101">
        <v>261244095</v>
      </c>
      <c r="N21" s="103"/>
      <c r="O21" s="101">
        <v>-261244095</v>
      </c>
      <c r="P21" s="107"/>
      <c r="Q21" s="257"/>
      <c r="R21" s="258"/>
      <c r="U21" s="221" t="s">
        <v>12</v>
      </c>
      <c r="V21" s="221" t="str">
        <f>IF(COUNTA(V22:V25)=COUNTIF(V22:V25,"-"),"-",SUM(V22,V24,V23,V25))</f>
        <v>-</v>
      </c>
      <c r="W21" s="221" t="str">
        <f>IF(COUNTA(W22:W25)=COUNTIF(W22:W25,"-"),"-",SUM(W22,W24,W23,W25))</f>
        <v>-</v>
      </c>
      <c r="X21" s="221" t="s">
        <v>12</v>
      </c>
    </row>
    <row r="22" spans="1:24" ht="15.95" customHeight="1" x14ac:dyDescent="0.15">
      <c r="A22" s="81" t="s">
        <v>211</v>
      </c>
      <c r="B22" s="88"/>
      <c r="C22" s="24"/>
      <c r="D22" s="126"/>
      <c r="E22" s="126" t="s">
        <v>212</v>
      </c>
      <c r="F22" s="109"/>
      <c r="G22" s="109"/>
      <c r="H22" s="109"/>
      <c r="I22" s="109"/>
      <c r="J22" s="100"/>
      <c r="K22" s="250"/>
      <c r="L22" s="251"/>
      <c r="M22" s="101">
        <v>1087178291</v>
      </c>
      <c r="N22" s="103"/>
      <c r="O22" s="101">
        <v>-1087178291</v>
      </c>
      <c r="P22" s="107"/>
      <c r="Q22" s="252"/>
      <c r="R22" s="253"/>
      <c r="U22" s="221" t="s">
        <v>12</v>
      </c>
      <c r="V22" s="221" t="s">
        <v>12</v>
      </c>
      <c r="W22" s="221" t="s">
        <v>12</v>
      </c>
      <c r="X22" s="221" t="s">
        <v>12</v>
      </c>
    </row>
    <row r="23" spans="1:24" ht="15.95" customHeight="1" x14ac:dyDescent="0.15">
      <c r="A23" s="81" t="s">
        <v>213</v>
      </c>
      <c r="B23" s="88"/>
      <c r="C23" s="24"/>
      <c r="D23" s="126"/>
      <c r="E23" s="126" t="s">
        <v>214</v>
      </c>
      <c r="F23" s="126"/>
      <c r="G23" s="109"/>
      <c r="H23" s="109"/>
      <c r="I23" s="109"/>
      <c r="J23" s="100"/>
      <c r="K23" s="250"/>
      <c r="L23" s="251"/>
      <c r="M23" s="101">
        <v>-1250258006</v>
      </c>
      <c r="N23" s="103"/>
      <c r="O23" s="101">
        <v>1250258006</v>
      </c>
      <c r="P23" s="107"/>
      <c r="Q23" s="252"/>
      <c r="R23" s="253"/>
      <c r="U23" s="221" t="s">
        <v>12</v>
      </c>
      <c r="V23" s="221" t="s">
        <v>12</v>
      </c>
      <c r="W23" s="221" t="s">
        <v>12</v>
      </c>
      <c r="X23" s="221" t="s">
        <v>12</v>
      </c>
    </row>
    <row r="24" spans="1:24" ht="15.95" customHeight="1" x14ac:dyDescent="0.15">
      <c r="A24" s="81" t="s">
        <v>215</v>
      </c>
      <c r="B24" s="88"/>
      <c r="C24" s="24"/>
      <c r="D24" s="126"/>
      <c r="E24" s="126" t="s">
        <v>216</v>
      </c>
      <c r="F24" s="126"/>
      <c r="G24" s="109"/>
      <c r="H24" s="109"/>
      <c r="I24" s="109"/>
      <c r="J24" s="100"/>
      <c r="K24" s="250"/>
      <c r="L24" s="251"/>
      <c r="M24" s="101">
        <v>800739697</v>
      </c>
      <c r="N24" s="103"/>
      <c r="O24" s="101">
        <v>-800739697</v>
      </c>
      <c r="P24" s="107"/>
      <c r="Q24" s="252"/>
      <c r="R24" s="253"/>
      <c r="U24" s="221" t="s">
        <v>12</v>
      </c>
      <c r="V24" s="221" t="s">
        <v>12</v>
      </c>
      <c r="W24" s="221" t="s">
        <v>12</v>
      </c>
      <c r="X24" s="221" t="s">
        <v>12</v>
      </c>
    </row>
    <row r="25" spans="1:24" ht="15.95" customHeight="1" x14ac:dyDescent="0.15">
      <c r="A25" s="81" t="s">
        <v>217</v>
      </c>
      <c r="B25" s="88"/>
      <c r="C25" s="24"/>
      <c r="D25" s="126"/>
      <c r="E25" s="126" t="s">
        <v>218</v>
      </c>
      <c r="F25" s="126"/>
      <c r="G25" s="109"/>
      <c r="H25" s="20"/>
      <c r="I25" s="109"/>
      <c r="J25" s="100"/>
      <c r="K25" s="250"/>
      <c r="L25" s="251"/>
      <c r="M25" s="101">
        <v>-376415887</v>
      </c>
      <c r="N25" s="103"/>
      <c r="O25" s="101">
        <v>376415887</v>
      </c>
      <c r="P25" s="107"/>
      <c r="Q25" s="252"/>
      <c r="R25" s="253"/>
      <c r="U25" s="221" t="s">
        <v>12</v>
      </c>
      <c r="V25" s="221" t="s">
        <v>12</v>
      </c>
      <c r="W25" s="221" t="s">
        <v>12</v>
      </c>
      <c r="X25" s="221" t="s">
        <v>12</v>
      </c>
    </row>
    <row r="26" spans="1:24" ht="15.95" customHeight="1" x14ac:dyDescent="0.15">
      <c r="A26" s="81" t="s">
        <v>219</v>
      </c>
      <c r="B26" s="88"/>
      <c r="C26" s="24"/>
      <c r="D26" s="126" t="s">
        <v>220</v>
      </c>
      <c r="E26" s="109"/>
      <c r="F26" s="109"/>
      <c r="G26" s="109"/>
      <c r="H26" s="109"/>
      <c r="I26" s="109"/>
      <c r="J26" s="100"/>
      <c r="K26" s="101">
        <v>156761822</v>
      </c>
      <c r="L26" s="102"/>
      <c r="M26" s="101">
        <v>156761822</v>
      </c>
      <c r="N26" s="103"/>
      <c r="O26" s="254"/>
      <c r="P26" s="255"/>
      <c r="Q26" s="256"/>
      <c r="R26" s="255"/>
      <c r="U26" s="221" t="str">
        <f>IF(COUNTIF(V26:X26,"-")=COUNTA(V26:X26),"-",SUM(V26:X26))</f>
        <v>-</v>
      </c>
      <c r="V26" s="221" t="s">
        <v>12</v>
      </c>
      <c r="W26" s="221" t="s">
        <v>12</v>
      </c>
      <c r="X26" s="221" t="s">
        <v>12</v>
      </c>
    </row>
    <row r="27" spans="1:24" ht="15.95" customHeight="1" x14ac:dyDescent="0.15">
      <c r="A27" s="81" t="s">
        <v>221</v>
      </c>
      <c r="B27" s="88"/>
      <c r="C27" s="24"/>
      <c r="D27" s="126" t="s">
        <v>222</v>
      </c>
      <c r="E27" s="126"/>
      <c r="F27" s="109"/>
      <c r="G27" s="109"/>
      <c r="H27" s="109"/>
      <c r="I27" s="109"/>
      <c r="J27" s="100"/>
      <c r="K27" s="101">
        <v>427678</v>
      </c>
      <c r="L27" s="102"/>
      <c r="M27" s="101">
        <v>427678</v>
      </c>
      <c r="N27" s="103"/>
      <c r="O27" s="254"/>
      <c r="P27" s="255"/>
      <c r="Q27" s="256"/>
      <c r="R27" s="255"/>
      <c r="U27" s="221" t="str">
        <f>IF(COUNTIF(V27:X27,"-")=COUNTA(V27:X27),"-",SUM(V27:X27))</f>
        <v>-</v>
      </c>
      <c r="V27" s="221" t="s">
        <v>12</v>
      </c>
      <c r="W27" s="221" t="s">
        <v>12</v>
      </c>
      <c r="X27" s="221" t="s">
        <v>12</v>
      </c>
    </row>
    <row r="28" spans="1:24" ht="15.95" customHeight="1" x14ac:dyDescent="0.15">
      <c r="A28" s="81" t="s">
        <v>224</v>
      </c>
      <c r="B28" s="88"/>
      <c r="C28" s="110"/>
      <c r="D28" s="111" t="s">
        <v>36</v>
      </c>
      <c r="E28" s="111"/>
      <c r="F28" s="111"/>
      <c r="G28" s="127"/>
      <c r="H28" s="127"/>
      <c r="I28" s="127"/>
      <c r="J28" s="112"/>
      <c r="K28" s="113">
        <v>0</v>
      </c>
      <c r="L28" s="114"/>
      <c r="M28" s="113">
        <v>-102068932</v>
      </c>
      <c r="N28" s="115"/>
      <c r="O28" s="113">
        <v>102068932</v>
      </c>
      <c r="P28" s="117"/>
      <c r="Q28" s="248"/>
      <c r="R28" s="249"/>
      <c r="S28" s="128"/>
      <c r="U28" s="221" t="str">
        <f>IF(COUNTIF(V28:X28,"-")=COUNTA(V28:X28),"-",SUM(V28:X28))</f>
        <v>-</v>
      </c>
      <c r="V28" s="221" t="s">
        <v>12</v>
      </c>
      <c r="W28" s="221" t="s">
        <v>12</v>
      </c>
      <c r="X28" s="221" t="s">
        <v>12</v>
      </c>
    </row>
    <row r="29" spans="1:24" ht="15.95" customHeight="1" thickBot="1" x14ac:dyDescent="0.2">
      <c r="A29" s="81" t="s">
        <v>225</v>
      </c>
      <c r="B29" s="88"/>
      <c r="C29" s="129"/>
      <c r="D29" s="130" t="s">
        <v>226</v>
      </c>
      <c r="E29" s="130"/>
      <c r="F29" s="131"/>
      <c r="G29" s="131"/>
      <c r="H29" s="132"/>
      <c r="I29" s="131"/>
      <c r="J29" s="133"/>
      <c r="K29" s="134">
        <v>117039672</v>
      </c>
      <c r="L29" s="135"/>
      <c r="M29" s="134">
        <v>316364663</v>
      </c>
      <c r="N29" s="136"/>
      <c r="O29" s="134">
        <v>-199324991</v>
      </c>
      <c r="P29" s="219"/>
      <c r="Q29" s="137" t="e">
        <f>IF(AND(Q20="-",COUNTIF(#REF!,"-")=COUNTA(#REF!)),"-",SUM(Q20,#REF!))</f>
        <v>#REF!</v>
      </c>
      <c r="R29" s="138"/>
      <c r="S29" s="128"/>
      <c r="U29" s="221" t="str">
        <f>IF(COUNTIF(V29:X29,"-")=COUNTA(V29:X29),"-",SUM(V29:X29))</f>
        <v>-</v>
      </c>
      <c r="V29" s="221" t="str">
        <f>IF(AND(V21="-",COUNTIF(V26:V27,"-")=COUNTA(V26:V27),V28="-"),"-",SUM(V21,V26:V27,V28))</f>
        <v>-</v>
      </c>
      <c r="W29" s="221" t="str">
        <f>IF(AND(W20="-",W21="-",COUNTIF(W26:W27,"-")=COUNTA(W26:W27),W28="-"),"-",SUM(W20,W21,W26:W27,W28))</f>
        <v>-</v>
      </c>
      <c r="X29" s="221" t="s">
        <v>12</v>
      </c>
    </row>
    <row r="30" spans="1:24" ht="15.95" customHeight="1" thickBot="1" x14ac:dyDescent="0.2">
      <c r="A30" s="81" t="s">
        <v>227</v>
      </c>
      <c r="B30" s="88"/>
      <c r="C30" s="139" t="s">
        <v>228</v>
      </c>
      <c r="D30" s="140"/>
      <c r="E30" s="140"/>
      <c r="F30" s="140"/>
      <c r="G30" s="141"/>
      <c r="H30" s="141"/>
      <c r="I30" s="141"/>
      <c r="J30" s="142"/>
      <c r="K30" s="143">
        <v>21719620494</v>
      </c>
      <c r="L30" s="144"/>
      <c r="M30" s="143">
        <v>36358130630</v>
      </c>
      <c r="N30" s="145"/>
      <c r="O30" s="143">
        <v>-14638510136</v>
      </c>
      <c r="P30" s="220"/>
      <c r="Q30" s="146" t="e">
        <f>IF(AND(Q15="-",Q29="-"),"-",SUM(Q15,Q29))</f>
        <v>#REF!</v>
      </c>
      <c r="R30" s="147"/>
      <c r="S30" s="128"/>
      <c r="U30" s="221" t="str">
        <f>IF(COUNTIF(V30:X30,"-")=COUNTA(V30:X30),"-",SUM(V30:X30))</f>
        <v>-</v>
      </c>
      <c r="V30" s="221" t="s">
        <v>12</v>
      </c>
      <c r="W30" s="221" t="s">
        <v>12</v>
      </c>
      <c r="X30" s="221" t="s">
        <v>12</v>
      </c>
    </row>
    <row r="31" spans="1:24" ht="6.75" customHeight="1" x14ac:dyDescent="0.15">
      <c r="B31" s="88"/>
      <c r="C31" s="148"/>
      <c r="D31" s="149"/>
      <c r="E31" s="149"/>
      <c r="F31" s="149"/>
      <c r="G31" s="149"/>
      <c r="H31" s="149"/>
      <c r="I31" s="149"/>
      <c r="J31" s="149"/>
      <c r="K31" s="88"/>
      <c r="L31" s="88"/>
      <c r="M31" s="88"/>
      <c r="N31" s="88"/>
      <c r="O31" s="88"/>
      <c r="P31" s="88"/>
      <c r="Q31" s="88"/>
      <c r="R31" s="19"/>
      <c r="S31" s="128"/>
    </row>
    <row r="32" spans="1:24" ht="15.6" customHeight="1" x14ac:dyDescent="0.15">
      <c r="B32" s="88"/>
      <c r="C32" s="150"/>
      <c r="D32" s="151" t="s">
        <v>323</v>
      </c>
      <c r="F32" s="152"/>
      <c r="G32" s="153"/>
      <c r="H32" s="152"/>
      <c r="I32" s="152"/>
      <c r="J32" s="150"/>
      <c r="K32" s="88"/>
      <c r="L32" s="88"/>
      <c r="M32" s="88"/>
      <c r="N32" s="88"/>
      <c r="O32" s="88"/>
      <c r="P32" s="88"/>
      <c r="Q32" s="88"/>
      <c r="R32" s="19"/>
      <c r="S32" s="128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C69"/>
  <sheetViews>
    <sheetView tabSelected="1" topLeftCell="B1" zoomScale="85" zoomScaleNormal="85" workbookViewId="0"/>
  </sheetViews>
  <sheetFormatPr defaultColWidth="9"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29" x14ac:dyDescent="0.15">
      <c r="C1" s="3" t="s">
        <v>333</v>
      </c>
    </row>
    <row r="2" spans="1:29" x14ac:dyDescent="0.15">
      <c r="C2" s="3" t="s">
        <v>334</v>
      </c>
    </row>
    <row r="3" spans="1:29" x14ac:dyDescent="0.15">
      <c r="C3" s="3" t="s">
        <v>335</v>
      </c>
    </row>
    <row r="4" spans="1:29" x14ac:dyDescent="0.15">
      <c r="C4" s="3" t="s">
        <v>336</v>
      </c>
    </row>
    <row r="5" spans="1:29" x14ac:dyDescent="0.15">
      <c r="C5" s="3" t="s">
        <v>337</v>
      </c>
    </row>
    <row r="6" spans="1:29" x14ac:dyDescent="0.15">
      <c r="C6" s="3" t="s">
        <v>338</v>
      </c>
    </row>
    <row r="7" spans="1:29" x14ac:dyDescent="0.15">
      <c r="C7" s="3" t="s">
        <v>339</v>
      </c>
    </row>
    <row r="8" spans="1:29" s="49" customFormat="1" x14ac:dyDescent="0.15">
      <c r="A8" s="1"/>
      <c r="B8" s="154"/>
      <c r="C8" s="154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29" s="49" customFormat="1" ht="24" x14ac:dyDescent="0.15">
      <c r="A9" s="1"/>
      <c r="B9" s="155"/>
      <c r="C9" s="290" t="s">
        <v>347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</row>
    <row r="10" spans="1:29" s="49" customFormat="1" ht="14.25" x14ac:dyDescent="0.15">
      <c r="A10" s="156"/>
      <c r="B10" s="157"/>
      <c r="C10" s="291" t="s">
        <v>342</v>
      </c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</row>
    <row r="11" spans="1:29" s="49" customFormat="1" ht="14.25" x14ac:dyDescent="0.15">
      <c r="A11" s="156"/>
      <c r="B11" s="157"/>
      <c r="C11" s="291" t="s">
        <v>343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</row>
    <row r="12" spans="1:29" s="49" customFormat="1" ht="14.25" thickBot="1" x14ac:dyDescent="0.2">
      <c r="A12" s="156"/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9" t="s">
        <v>0</v>
      </c>
    </row>
    <row r="13" spans="1:29" s="49" customFormat="1" x14ac:dyDescent="0.15">
      <c r="A13" s="156"/>
      <c r="B13" s="157"/>
      <c r="C13" s="292" t="s">
        <v>1</v>
      </c>
      <c r="D13" s="293"/>
      <c r="E13" s="293"/>
      <c r="F13" s="293"/>
      <c r="G13" s="293"/>
      <c r="H13" s="293"/>
      <c r="I13" s="293"/>
      <c r="J13" s="294"/>
      <c r="K13" s="294"/>
      <c r="L13" s="295"/>
      <c r="M13" s="299" t="s">
        <v>318</v>
      </c>
      <c r="N13" s="300"/>
    </row>
    <row r="14" spans="1:29" s="49" customFormat="1" ht="14.25" thickBot="1" x14ac:dyDescent="0.2">
      <c r="A14" s="156" t="s">
        <v>316</v>
      </c>
      <c r="B14" s="157"/>
      <c r="C14" s="296"/>
      <c r="D14" s="297"/>
      <c r="E14" s="297"/>
      <c r="F14" s="297"/>
      <c r="G14" s="297"/>
      <c r="H14" s="297"/>
      <c r="I14" s="297"/>
      <c r="J14" s="297"/>
      <c r="K14" s="297"/>
      <c r="L14" s="298"/>
      <c r="M14" s="301"/>
      <c r="N14" s="302"/>
    </row>
    <row r="15" spans="1:29" s="49" customFormat="1" x14ac:dyDescent="0.15">
      <c r="A15" s="160"/>
      <c r="B15" s="161"/>
      <c r="C15" s="162" t="s">
        <v>328</v>
      </c>
      <c r="D15" s="163"/>
      <c r="E15" s="163"/>
      <c r="F15" s="164"/>
      <c r="G15" s="164"/>
      <c r="H15" s="165"/>
      <c r="I15" s="164"/>
      <c r="J15" s="165"/>
      <c r="K15" s="165"/>
      <c r="L15" s="166"/>
      <c r="M15" s="167"/>
      <c r="N15" s="168"/>
      <c r="AC15" s="222"/>
    </row>
    <row r="16" spans="1:29" s="49" customFormat="1" x14ac:dyDescent="0.15">
      <c r="A16" s="1" t="s">
        <v>231</v>
      </c>
      <c r="B16" s="3"/>
      <c r="C16" s="169"/>
      <c r="D16" s="170" t="s">
        <v>232</v>
      </c>
      <c r="E16" s="170"/>
      <c r="F16" s="171"/>
      <c r="G16" s="171"/>
      <c r="H16" s="158"/>
      <c r="I16" s="171"/>
      <c r="J16" s="158"/>
      <c r="K16" s="158"/>
      <c r="L16" s="172"/>
      <c r="M16" s="173">
        <v>9408896908</v>
      </c>
      <c r="N16" s="174"/>
      <c r="AC16" s="222"/>
    </row>
    <row r="17" spans="1:29" s="49" customFormat="1" x14ac:dyDescent="0.15">
      <c r="A17" s="1" t="s">
        <v>233</v>
      </c>
      <c r="B17" s="3"/>
      <c r="C17" s="169"/>
      <c r="D17" s="170"/>
      <c r="E17" s="170" t="s">
        <v>234</v>
      </c>
      <c r="F17" s="171"/>
      <c r="G17" s="171"/>
      <c r="H17" s="171"/>
      <c r="I17" s="171"/>
      <c r="J17" s="158"/>
      <c r="K17" s="158"/>
      <c r="L17" s="172"/>
      <c r="M17" s="173">
        <v>4136940242</v>
      </c>
      <c r="N17" s="174"/>
      <c r="AC17" s="222"/>
    </row>
    <row r="18" spans="1:29" s="49" customFormat="1" x14ac:dyDescent="0.15">
      <c r="A18" s="1" t="s">
        <v>235</v>
      </c>
      <c r="B18" s="3"/>
      <c r="C18" s="169"/>
      <c r="D18" s="170"/>
      <c r="E18" s="170"/>
      <c r="F18" s="171" t="s">
        <v>236</v>
      </c>
      <c r="G18" s="171"/>
      <c r="H18" s="171"/>
      <c r="I18" s="171"/>
      <c r="J18" s="158"/>
      <c r="K18" s="158"/>
      <c r="L18" s="172"/>
      <c r="M18" s="173">
        <v>1382256282</v>
      </c>
      <c r="N18" s="174"/>
      <c r="AC18" s="222"/>
    </row>
    <row r="19" spans="1:29" s="49" customFormat="1" x14ac:dyDescent="0.15">
      <c r="A19" s="1" t="s">
        <v>237</v>
      </c>
      <c r="B19" s="3"/>
      <c r="C19" s="169"/>
      <c r="D19" s="170"/>
      <c r="E19" s="170"/>
      <c r="F19" s="171" t="s">
        <v>238</v>
      </c>
      <c r="G19" s="171"/>
      <c r="H19" s="171"/>
      <c r="I19" s="171"/>
      <c r="J19" s="158"/>
      <c r="K19" s="158"/>
      <c r="L19" s="172"/>
      <c r="M19" s="173">
        <v>2607953520</v>
      </c>
      <c r="N19" s="174"/>
      <c r="AC19" s="222"/>
    </row>
    <row r="20" spans="1:29" s="49" customFormat="1" x14ac:dyDescent="0.15">
      <c r="A20" s="1" t="s">
        <v>239</v>
      </c>
      <c r="B20" s="3"/>
      <c r="C20" s="175"/>
      <c r="D20" s="158"/>
      <c r="E20" s="158"/>
      <c r="F20" s="158" t="s">
        <v>240</v>
      </c>
      <c r="G20" s="158"/>
      <c r="H20" s="158"/>
      <c r="I20" s="158"/>
      <c r="J20" s="158"/>
      <c r="K20" s="158"/>
      <c r="L20" s="172"/>
      <c r="M20" s="173">
        <v>142144660</v>
      </c>
      <c r="N20" s="174"/>
      <c r="AC20" s="222"/>
    </row>
    <row r="21" spans="1:29" s="49" customFormat="1" x14ac:dyDescent="0.15">
      <c r="A21" s="1" t="s">
        <v>241</v>
      </c>
      <c r="B21" s="3"/>
      <c r="C21" s="176"/>
      <c r="D21" s="177"/>
      <c r="E21" s="158"/>
      <c r="F21" s="177" t="s">
        <v>242</v>
      </c>
      <c r="G21" s="177"/>
      <c r="H21" s="177"/>
      <c r="I21" s="177"/>
      <c r="J21" s="158"/>
      <c r="K21" s="158"/>
      <c r="L21" s="172"/>
      <c r="M21" s="173">
        <v>4585780</v>
      </c>
      <c r="N21" s="174"/>
      <c r="AC21" s="222"/>
    </row>
    <row r="22" spans="1:29" s="49" customFormat="1" x14ac:dyDescent="0.15">
      <c r="A22" s="1" t="s">
        <v>243</v>
      </c>
      <c r="B22" s="3"/>
      <c r="C22" s="175"/>
      <c r="D22" s="177"/>
      <c r="E22" s="158" t="s">
        <v>244</v>
      </c>
      <c r="F22" s="177"/>
      <c r="G22" s="177"/>
      <c r="H22" s="177"/>
      <c r="I22" s="177"/>
      <c r="J22" s="158"/>
      <c r="K22" s="158"/>
      <c r="L22" s="172"/>
      <c r="M22" s="173">
        <v>5271956666</v>
      </c>
      <c r="N22" s="174"/>
      <c r="AC22" s="222"/>
    </row>
    <row r="23" spans="1:29" s="49" customFormat="1" x14ac:dyDescent="0.15">
      <c r="A23" s="1" t="s">
        <v>245</v>
      </c>
      <c r="B23" s="3"/>
      <c r="C23" s="175"/>
      <c r="D23" s="177"/>
      <c r="E23" s="177"/>
      <c r="F23" s="158" t="s">
        <v>246</v>
      </c>
      <c r="G23" s="177"/>
      <c r="H23" s="177"/>
      <c r="I23" s="177"/>
      <c r="J23" s="158"/>
      <c r="K23" s="158"/>
      <c r="L23" s="172"/>
      <c r="M23" s="173">
        <v>4724412142</v>
      </c>
      <c r="N23" s="174"/>
      <c r="AC23" s="222"/>
    </row>
    <row r="24" spans="1:29" s="49" customFormat="1" x14ac:dyDescent="0.15">
      <c r="A24" s="1" t="s">
        <v>247</v>
      </c>
      <c r="B24" s="3"/>
      <c r="C24" s="175"/>
      <c r="D24" s="177"/>
      <c r="E24" s="177"/>
      <c r="F24" s="158" t="s">
        <v>248</v>
      </c>
      <c r="G24" s="177"/>
      <c r="H24" s="177"/>
      <c r="I24" s="177"/>
      <c r="J24" s="158"/>
      <c r="K24" s="158"/>
      <c r="L24" s="172"/>
      <c r="M24" s="173">
        <v>544573700</v>
      </c>
      <c r="N24" s="174"/>
      <c r="AC24" s="222"/>
    </row>
    <row r="25" spans="1:29" s="49" customFormat="1" x14ac:dyDescent="0.15">
      <c r="A25" s="1" t="s">
        <v>249</v>
      </c>
      <c r="B25" s="3"/>
      <c r="C25" s="175"/>
      <c r="D25" s="158"/>
      <c r="E25" s="177"/>
      <c r="F25" s="158" t="s">
        <v>250</v>
      </c>
      <c r="G25" s="177"/>
      <c r="H25" s="177"/>
      <c r="I25" s="177"/>
      <c r="J25" s="158"/>
      <c r="K25" s="158"/>
      <c r="L25" s="172"/>
      <c r="M25" s="173">
        <v>0</v>
      </c>
      <c r="N25" s="178"/>
      <c r="AC25" s="222"/>
    </row>
    <row r="26" spans="1:29" s="49" customFormat="1" x14ac:dyDescent="0.15">
      <c r="A26" s="1" t="s">
        <v>251</v>
      </c>
      <c r="B26" s="3"/>
      <c r="C26" s="175"/>
      <c r="D26" s="158"/>
      <c r="E26" s="179"/>
      <c r="F26" s="177" t="s">
        <v>242</v>
      </c>
      <c r="G26" s="158"/>
      <c r="H26" s="177"/>
      <c r="I26" s="177"/>
      <c r="J26" s="158"/>
      <c r="K26" s="158"/>
      <c r="L26" s="172"/>
      <c r="M26" s="173">
        <v>2970824</v>
      </c>
      <c r="N26" s="174"/>
      <c r="AC26" s="222"/>
    </row>
    <row r="27" spans="1:29" s="49" customFormat="1" x14ac:dyDescent="0.15">
      <c r="A27" s="1" t="s">
        <v>252</v>
      </c>
      <c r="B27" s="3"/>
      <c r="C27" s="175"/>
      <c r="D27" s="158" t="s">
        <v>253</v>
      </c>
      <c r="E27" s="179"/>
      <c r="F27" s="177"/>
      <c r="G27" s="177"/>
      <c r="H27" s="177"/>
      <c r="I27" s="177"/>
      <c r="J27" s="158"/>
      <c r="K27" s="158"/>
      <c r="L27" s="172"/>
      <c r="M27" s="173">
        <v>9959442503</v>
      </c>
      <c r="N27" s="174"/>
      <c r="AC27" s="222"/>
    </row>
    <row r="28" spans="1:29" s="49" customFormat="1" x14ac:dyDescent="0.15">
      <c r="A28" s="1" t="s">
        <v>254</v>
      </c>
      <c r="B28" s="3"/>
      <c r="C28" s="175"/>
      <c r="D28" s="158"/>
      <c r="E28" s="179" t="s">
        <v>255</v>
      </c>
      <c r="F28" s="177"/>
      <c r="G28" s="177"/>
      <c r="H28" s="177"/>
      <c r="I28" s="177"/>
      <c r="J28" s="158"/>
      <c r="K28" s="158"/>
      <c r="L28" s="172"/>
      <c r="M28" s="173">
        <v>6666904147</v>
      </c>
      <c r="N28" s="174"/>
      <c r="AC28" s="222"/>
    </row>
    <row r="29" spans="1:29" s="49" customFormat="1" x14ac:dyDescent="0.15">
      <c r="A29" s="1" t="s">
        <v>256</v>
      </c>
      <c r="B29" s="3"/>
      <c r="C29" s="175"/>
      <c r="D29" s="158"/>
      <c r="E29" s="179" t="s">
        <v>257</v>
      </c>
      <c r="F29" s="177"/>
      <c r="G29" s="177"/>
      <c r="H29" s="177"/>
      <c r="I29" s="177"/>
      <c r="J29" s="158"/>
      <c r="K29" s="158"/>
      <c r="L29" s="172"/>
      <c r="M29" s="173">
        <v>1384823559</v>
      </c>
      <c r="N29" s="174"/>
      <c r="AC29" s="222"/>
    </row>
    <row r="30" spans="1:29" s="49" customFormat="1" x14ac:dyDescent="0.15">
      <c r="A30" s="1" t="s">
        <v>258</v>
      </c>
      <c r="B30" s="3"/>
      <c r="C30" s="175"/>
      <c r="D30" s="158"/>
      <c r="E30" s="179" t="s">
        <v>259</v>
      </c>
      <c r="F30" s="177"/>
      <c r="G30" s="177"/>
      <c r="H30" s="177"/>
      <c r="I30" s="177"/>
      <c r="J30" s="158"/>
      <c r="K30" s="158"/>
      <c r="L30" s="172"/>
      <c r="M30" s="173">
        <v>471561244</v>
      </c>
      <c r="N30" s="174"/>
      <c r="AC30" s="222"/>
    </row>
    <row r="31" spans="1:29" s="49" customFormat="1" x14ac:dyDescent="0.15">
      <c r="A31" s="1" t="s">
        <v>260</v>
      </c>
      <c r="B31" s="3"/>
      <c r="C31" s="175"/>
      <c r="D31" s="158"/>
      <c r="E31" s="179" t="s">
        <v>261</v>
      </c>
      <c r="F31" s="177"/>
      <c r="G31" s="177"/>
      <c r="H31" s="177"/>
      <c r="I31" s="179"/>
      <c r="J31" s="158"/>
      <c r="K31" s="158"/>
      <c r="L31" s="172"/>
      <c r="M31" s="173">
        <v>1436153553</v>
      </c>
      <c r="N31" s="174"/>
      <c r="AC31" s="222"/>
    </row>
    <row r="32" spans="1:29" s="49" customFormat="1" x14ac:dyDescent="0.15">
      <c r="A32" s="1" t="s">
        <v>262</v>
      </c>
      <c r="B32" s="3"/>
      <c r="C32" s="175"/>
      <c r="D32" s="158" t="s">
        <v>263</v>
      </c>
      <c r="E32" s="179"/>
      <c r="F32" s="177"/>
      <c r="G32" s="177"/>
      <c r="H32" s="177"/>
      <c r="I32" s="179"/>
      <c r="J32" s="158"/>
      <c r="K32" s="158"/>
      <c r="L32" s="172"/>
      <c r="M32" s="173">
        <v>106484766</v>
      </c>
      <c r="N32" s="174"/>
      <c r="AC32" s="222"/>
    </row>
    <row r="33" spans="1:29" s="49" customFormat="1" x14ac:dyDescent="0.15">
      <c r="A33" s="1" t="s">
        <v>264</v>
      </c>
      <c r="B33" s="3"/>
      <c r="C33" s="175"/>
      <c r="D33" s="158"/>
      <c r="E33" s="179" t="s">
        <v>265</v>
      </c>
      <c r="F33" s="177"/>
      <c r="G33" s="177"/>
      <c r="H33" s="177"/>
      <c r="I33" s="177"/>
      <c r="J33" s="158"/>
      <c r="K33" s="158"/>
      <c r="L33" s="172"/>
      <c r="M33" s="173">
        <v>68065676</v>
      </c>
      <c r="N33" s="174"/>
      <c r="AC33" s="222"/>
    </row>
    <row r="34" spans="1:29" s="49" customFormat="1" x14ac:dyDescent="0.15">
      <c r="A34" s="1" t="s">
        <v>266</v>
      </c>
      <c r="B34" s="3"/>
      <c r="C34" s="175"/>
      <c r="D34" s="158"/>
      <c r="E34" s="179" t="s">
        <v>242</v>
      </c>
      <c r="F34" s="177"/>
      <c r="G34" s="177"/>
      <c r="H34" s="177"/>
      <c r="I34" s="177"/>
      <c r="J34" s="158"/>
      <c r="K34" s="158"/>
      <c r="L34" s="172"/>
      <c r="M34" s="173">
        <v>38419090</v>
      </c>
      <c r="N34" s="174"/>
      <c r="AC34" s="222"/>
    </row>
    <row r="35" spans="1:29" s="49" customFormat="1" x14ac:dyDescent="0.15">
      <c r="A35" s="1" t="s">
        <v>267</v>
      </c>
      <c r="B35" s="3"/>
      <c r="C35" s="175"/>
      <c r="D35" s="158" t="s">
        <v>268</v>
      </c>
      <c r="E35" s="179"/>
      <c r="F35" s="177"/>
      <c r="G35" s="177"/>
      <c r="H35" s="177"/>
      <c r="I35" s="177"/>
      <c r="J35" s="158"/>
      <c r="K35" s="158"/>
      <c r="L35" s="172"/>
      <c r="M35" s="173">
        <v>183660187</v>
      </c>
      <c r="N35" s="174"/>
      <c r="AC35" s="222"/>
    </row>
    <row r="36" spans="1:29" s="49" customFormat="1" x14ac:dyDescent="0.15">
      <c r="A36" s="1" t="s">
        <v>229</v>
      </c>
      <c r="B36" s="3"/>
      <c r="C36" s="180" t="s">
        <v>230</v>
      </c>
      <c r="D36" s="181"/>
      <c r="E36" s="182"/>
      <c r="F36" s="183"/>
      <c r="G36" s="183"/>
      <c r="H36" s="183"/>
      <c r="I36" s="183"/>
      <c r="J36" s="181"/>
      <c r="K36" s="181"/>
      <c r="L36" s="184"/>
      <c r="M36" s="185">
        <v>627721016</v>
      </c>
      <c r="N36" s="186"/>
      <c r="AC36" s="222"/>
    </row>
    <row r="37" spans="1:29" s="49" customFormat="1" x14ac:dyDescent="0.15">
      <c r="A37" s="1"/>
      <c r="B37" s="3"/>
      <c r="C37" s="175" t="s">
        <v>329</v>
      </c>
      <c r="D37" s="158"/>
      <c r="E37" s="179"/>
      <c r="F37" s="177"/>
      <c r="G37" s="177"/>
      <c r="H37" s="177"/>
      <c r="I37" s="179"/>
      <c r="J37" s="158"/>
      <c r="K37" s="158"/>
      <c r="L37" s="172"/>
      <c r="M37" s="187"/>
      <c r="N37" s="188"/>
      <c r="AC37" s="222"/>
    </row>
    <row r="38" spans="1:29" s="49" customFormat="1" x14ac:dyDescent="0.15">
      <c r="A38" s="1" t="s">
        <v>271</v>
      </c>
      <c r="B38" s="3"/>
      <c r="C38" s="175"/>
      <c r="D38" s="158" t="s">
        <v>272</v>
      </c>
      <c r="E38" s="179"/>
      <c r="F38" s="177"/>
      <c r="G38" s="177"/>
      <c r="H38" s="177"/>
      <c r="I38" s="177"/>
      <c r="J38" s="158"/>
      <c r="K38" s="158"/>
      <c r="L38" s="172"/>
      <c r="M38" s="173">
        <v>1027545208</v>
      </c>
      <c r="N38" s="174"/>
      <c r="AC38" s="222"/>
    </row>
    <row r="39" spans="1:29" s="49" customFormat="1" x14ac:dyDescent="0.15">
      <c r="A39" s="1" t="s">
        <v>273</v>
      </c>
      <c r="B39" s="3"/>
      <c r="C39" s="175"/>
      <c r="D39" s="158"/>
      <c r="E39" s="179" t="s">
        <v>274</v>
      </c>
      <c r="F39" s="177"/>
      <c r="G39" s="177"/>
      <c r="H39" s="177"/>
      <c r="I39" s="177"/>
      <c r="J39" s="158"/>
      <c r="K39" s="158"/>
      <c r="L39" s="172"/>
      <c r="M39" s="173">
        <v>334407580</v>
      </c>
      <c r="N39" s="174"/>
      <c r="AC39" s="222"/>
    </row>
    <row r="40" spans="1:29" s="49" customFormat="1" x14ac:dyDescent="0.15">
      <c r="A40" s="1" t="s">
        <v>275</v>
      </c>
      <c r="B40" s="3"/>
      <c r="C40" s="175"/>
      <c r="D40" s="158"/>
      <c r="E40" s="179" t="s">
        <v>276</v>
      </c>
      <c r="F40" s="177"/>
      <c r="G40" s="177"/>
      <c r="H40" s="177"/>
      <c r="I40" s="177"/>
      <c r="J40" s="158"/>
      <c r="K40" s="158"/>
      <c r="L40" s="172"/>
      <c r="M40" s="173">
        <v>693137628</v>
      </c>
      <c r="N40" s="174"/>
      <c r="AC40" s="222"/>
    </row>
    <row r="41" spans="1:29" s="49" customFormat="1" x14ac:dyDescent="0.15">
      <c r="A41" s="1" t="s">
        <v>277</v>
      </c>
      <c r="B41" s="3"/>
      <c r="C41" s="175"/>
      <c r="D41" s="158"/>
      <c r="E41" s="179" t="s">
        <v>278</v>
      </c>
      <c r="F41" s="177"/>
      <c r="G41" s="177"/>
      <c r="H41" s="177"/>
      <c r="I41" s="177"/>
      <c r="J41" s="158"/>
      <c r="K41" s="158"/>
      <c r="L41" s="172"/>
      <c r="M41" s="173">
        <v>0</v>
      </c>
      <c r="N41" s="174"/>
      <c r="AC41" s="222"/>
    </row>
    <row r="42" spans="1:29" s="49" customFormat="1" x14ac:dyDescent="0.15">
      <c r="A42" s="1" t="s">
        <v>279</v>
      </c>
      <c r="B42" s="3"/>
      <c r="C42" s="175"/>
      <c r="D42" s="158"/>
      <c r="E42" s="179" t="s">
        <v>280</v>
      </c>
      <c r="F42" s="177"/>
      <c r="G42" s="177"/>
      <c r="H42" s="177"/>
      <c r="I42" s="177"/>
      <c r="J42" s="158"/>
      <c r="K42" s="158"/>
      <c r="L42" s="172"/>
      <c r="M42" s="173">
        <v>0</v>
      </c>
      <c r="N42" s="174"/>
      <c r="AC42" s="222"/>
    </row>
    <row r="43" spans="1:29" s="49" customFormat="1" x14ac:dyDescent="0.15">
      <c r="A43" s="1" t="s">
        <v>281</v>
      </c>
      <c r="B43" s="3"/>
      <c r="C43" s="175"/>
      <c r="D43" s="158"/>
      <c r="E43" s="179" t="s">
        <v>242</v>
      </c>
      <c r="F43" s="177"/>
      <c r="G43" s="177"/>
      <c r="H43" s="177"/>
      <c r="I43" s="177"/>
      <c r="J43" s="158"/>
      <c r="K43" s="158"/>
      <c r="L43" s="172"/>
      <c r="M43" s="173">
        <v>0</v>
      </c>
      <c r="N43" s="174"/>
      <c r="AC43" s="222"/>
    </row>
    <row r="44" spans="1:29" s="49" customFormat="1" x14ac:dyDescent="0.15">
      <c r="A44" s="1" t="s">
        <v>282</v>
      </c>
      <c r="B44" s="3"/>
      <c r="C44" s="175"/>
      <c r="D44" s="158" t="s">
        <v>283</v>
      </c>
      <c r="E44" s="179"/>
      <c r="F44" s="177"/>
      <c r="G44" s="177"/>
      <c r="H44" s="177"/>
      <c r="I44" s="179"/>
      <c r="J44" s="158"/>
      <c r="K44" s="158"/>
      <c r="L44" s="172"/>
      <c r="M44" s="173">
        <v>598532907</v>
      </c>
      <c r="N44" s="174"/>
      <c r="AC44" s="222"/>
    </row>
    <row r="45" spans="1:29" s="49" customFormat="1" x14ac:dyDescent="0.15">
      <c r="A45" s="1" t="s">
        <v>284</v>
      </c>
      <c r="B45" s="3"/>
      <c r="C45" s="175"/>
      <c r="D45" s="158"/>
      <c r="E45" s="179" t="s">
        <v>257</v>
      </c>
      <c r="F45" s="177"/>
      <c r="G45" s="177"/>
      <c r="H45" s="177"/>
      <c r="I45" s="179"/>
      <c r="J45" s="158"/>
      <c r="K45" s="158"/>
      <c r="L45" s="172"/>
      <c r="M45" s="173">
        <v>205992000</v>
      </c>
      <c r="N45" s="174"/>
      <c r="AC45" s="222"/>
    </row>
    <row r="46" spans="1:29" s="49" customFormat="1" x14ac:dyDescent="0.15">
      <c r="A46" s="1" t="s">
        <v>285</v>
      </c>
      <c r="B46" s="3"/>
      <c r="C46" s="175"/>
      <c r="D46" s="158"/>
      <c r="E46" s="179" t="s">
        <v>286</v>
      </c>
      <c r="F46" s="177"/>
      <c r="G46" s="177"/>
      <c r="H46" s="177"/>
      <c r="I46" s="179"/>
      <c r="J46" s="158"/>
      <c r="K46" s="158"/>
      <c r="L46" s="172"/>
      <c r="M46" s="173">
        <v>289754000</v>
      </c>
      <c r="N46" s="174"/>
      <c r="AC46" s="222"/>
    </row>
    <row r="47" spans="1:29" s="49" customFormat="1" x14ac:dyDescent="0.15">
      <c r="A47" s="1" t="s">
        <v>287</v>
      </c>
      <c r="B47" s="3"/>
      <c r="C47" s="175"/>
      <c r="D47" s="158"/>
      <c r="E47" s="179" t="s">
        <v>288</v>
      </c>
      <c r="F47" s="177"/>
      <c r="G47" s="158"/>
      <c r="H47" s="177"/>
      <c r="I47" s="177"/>
      <c r="J47" s="158"/>
      <c r="K47" s="158"/>
      <c r="L47" s="172"/>
      <c r="M47" s="173">
        <v>1980000</v>
      </c>
      <c r="N47" s="174"/>
      <c r="AC47" s="222"/>
    </row>
    <row r="48" spans="1:29" s="49" customFormat="1" x14ac:dyDescent="0.15">
      <c r="A48" s="1" t="s">
        <v>289</v>
      </c>
      <c r="B48" s="3"/>
      <c r="C48" s="175"/>
      <c r="D48" s="158"/>
      <c r="E48" s="179" t="s">
        <v>290</v>
      </c>
      <c r="F48" s="177"/>
      <c r="G48" s="158"/>
      <c r="H48" s="177"/>
      <c r="I48" s="177"/>
      <c r="J48" s="158"/>
      <c r="K48" s="158"/>
      <c r="L48" s="172"/>
      <c r="M48" s="173">
        <v>46084497</v>
      </c>
      <c r="N48" s="174"/>
      <c r="AC48" s="222"/>
    </row>
    <row r="49" spans="1:29" s="49" customFormat="1" x14ac:dyDescent="0.15">
      <c r="A49" s="1" t="s">
        <v>291</v>
      </c>
      <c r="B49" s="3"/>
      <c r="C49" s="175"/>
      <c r="D49" s="158"/>
      <c r="E49" s="179" t="s">
        <v>261</v>
      </c>
      <c r="F49" s="177"/>
      <c r="G49" s="177"/>
      <c r="H49" s="177"/>
      <c r="I49" s="177"/>
      <c r="J49" s="158"/>
      <c r="K49" s="158"/>
      <c r="L49" s="172"/>
      <c r="M49" s="173">
        <v>54722410</v>
      </c>
      <c r="N49" s="174"/>
      <c r="AC49" s="222"/>
    </row>
    <row r="50" spans="1:29" s="49" customFormat="1" x14ac:dyDescent="0.15">
      <c r="A50" s="1" t="s">
        <v>269</v>
      </c>
      <c r="B50" s="3"/>
      <c r="C50" s="180" t="s">
        <v>270</v>
      </c>
      <c r="D50" s="181"/>
      <c r="E50" s="182"/>
      <c r="F50" s="183"/>
      <c r="G50" s="183"/>
      <c r="H50" s="183"/>
      <c r="I50" s="183"/>
      <c r="J50" s="181"/>
      <c r="K50" s="181"/>
      <c r="L50" s="184"/>
      <c r="M50" s="185">
        <v>-429012301</v>
      </c>
      <c r="N50" s="186"/>
      <c r="AC50" s="222"/>
    </row>
    <row r="51" spans="1:29" s="49" customFormat="1" x14ac:dyDescent="0.15">
      <c r="A51" s="1"/>
      <c r="B51" s="3"/>
      <c r="C51" s="175" t="s">
        <v>330</v>
      </c>
      <c r="D51" s="158"/>
      <c r="E51" s="179"/>
      <c r="F51" s="177"/>
      <c r="G51" s="177"/>
      <c r="H51" s="177"/>
      <c r="I51" s="177"/>
      <c r="J51" s="158"/>
      <c r="K51" s="158"/>
      <c r="L51" s="172"/>
      <c r="M51" s="187"/>
      <c r="N51" s="188"/>
      <c r="AC51" s="222"/>
    </row>
    <row r="52" spans="1:29" s="49" customFormat="1" x14ac:dyDescent="0.15">
      <c r="A52" s="1" t="s">
        <v>294</v>
      </c>
      <c r="B52" s="3"/>
      <c r="C52" s="175"/>
      <c r="D52" s="158" t="s">
        <v>295</v>
      </c>
      <c r="E52" s="179"/>
      <c r="F52" s="177"/>
      <c r="G52" s="177"/>
      <c r="H52" s="177"/>
      <c r="I52" s="177"/>
      <c r="J52" s="158"/>
      <c r="K52" s="158"/>
      <c r="L52" s="172"/>
      <c r="M52" s="173">
        <v>1068911716</v>
      </c>
      <c r="N52" s="174"/>
      <c r="AC52" s="222"/>
    </row>
    <row r="53" spans="1:29" s="49" customFormat="1" x14ac:dyDescent="0.15">
      <c r="A53" s="1" t="s">
        <v>296</v>
      </c>
      <c r="B53" s="3"/>
      <c r="C53" s="175"/>
      <c r="D53" s="158"/>
      <c r="E53" s="179" t="s">
        <v>331</v>
      </c>
      <c r="F53" s="177"/>
      <c r="G53" s="177"/>
      <c r="H53" s="177"/>
      <c r="I53" s="177"/>
      <c r="J53" s="158"/>
      <c r="K53" s="158"/>
      <c r="L53" s="172"/>
      <c r="M53" s="173">
        <v>988925424</v>
      </c>
      <c r="N53" s="174"/>
      <c r="AC53" s="222"/>
    </row>
    <row r="54" spans="1:29" s="49" customFormat="1" x14ac:dyDescent="0.15">
      <c r="A54" s="1" t="s">
        <v>297</v>
      </c>
      <c r="B54" s="3"/>
      <c r="C54" s="175"/>
      <c r="D54" s="158"/>
      <c r="E54" s="179" t="s">
        <v>242</v>
      </c>
      <c r="F54" s="177"/>
      <c r="G54" s="177"/>
      <c r="H54" s="177"/>
      <c r="I54" s="177"/>
      <c r="J54" s="158"/>
      <c r="K54" s="158"/>
      <c r="L54" s="172"/>
      <c r="M54" s="173">
        <v>79986292</v>
      </c>
      <c r="N54" s="174"/>
      <c r="AC54" s="222"/>
    </row>
    <row r="55" spans="1:29" s="49" customFormat="1" x14ac:dyDescent="0.15">
      <c r="A55" s="1" t="s">
        <v>298</v>
      </c>
      <c r="B55" s="3"/>
      <c r="C55" s="175"/>
      <c r="D55" s="158" t="s">
        <v>299</v>
      </c>
      <c r="E55" s="179"/>
      <c r="F55" s="177"/>
      <c r="G55" s="177"/>
      <c r="H55" s="177"/>
      <c r="I55" s="177"/>
      <c r="J55" s="158"/>
      <c r="K55" s="158"/>
      <c r="L55" s="172"/>
      <c r="M55" s="173">
        <v>697048000</v>
      </c>
      <c r="N55" s="174"/>
      <c r="AC55" s="222"/>
    </row>
    <row r="56" spans="1:29" s="49" customFormat="1" x14ac:dyDescent="0.15">
      <c r="A56" s="1" t="s">
        <v>300</v>
      </c>
      <c r="B56" s="3"/>
      <c r="C56" s="175"/>
      <c r="D56" s="158"/>
      <c r="E56" s="179" t="s">
        <v>332</v>
      </c>
      <c r="F56" s="177"/>
      <c r="G56" s="177"/>
      <c r="H56" s="177"/>
      <c r="I56" s="171"/>
      <c r="J56" s="158"/>
      <c r="K56" s="158"/>
      <c r="L56" s="172"/>
      <c r="M56" s="173">
        <v>697048000</v>
      </c>
      <c r="N56" s="174"/>
      <c r="AC56" s="222"/>
    </row>
    <row r="57" spans="1:29" s="49" customFormat="1" x14ac:dyDescent="0.15">
      <c r="A57" s="1" t="s">
        <v>301</v>
      </c>
      <c r="B57" s="3"/>
      <c r="C57" s="175"/>
      <c r="D57" s="158"/>
      <c r="E57" s="179" t="s">
        <v>261</v>
      </c>
      <c r="F57" s="177"/>
      <c r="G57" s="177"/>
      <c r="H57" s="177"/>
      <c r="I57" s="189"/>
      <c r="J57" s="158"/>
      <c r="K57" s="158"/>
      <c r="L57" s="172"/>
      <c r="M57" s="173">
        <v>0</v>
      </c>
      <c r="N57" s="174"/>
      <c r="AC57" s="222"/>
    </row>
    <row r="58" spans="1:29" s="49" customFormat="1" x14ac:dyDescent="0.15">
      <c r="A58" s="1" t="s">
        <v>292</v>
      </c>
      <c r="B58" s="3"/>
      <c r="C58" s="180" t="s">
        <v>293</v>
      </c>
      <c r="D58" s="181"/>
      <c r="E58" s="182"/>
      <c r="F58" s="183"/>
      <c r="G58" s="183"/>
      <c r="H58" s="183"/>
      <c r="I58" s="190"/>
      <c r="J58" s="181"/>
      <c r="K58" s="181"/>
      <c r="L58" s="184"/>
      <c r="M58" s="185">
        <v>-371863716</v>
      </c>
      <c r="N58" s="186"/>
      <c r="AC58" s="222"/>
    </row>
    <row r="59" spans="1:29" s="49" customFormat="1" x14ac:dyDescent="0.15">
      <c r="A59" s="1" t="s">
        <v>302</v>
      </c>
      <c r="B59" s="3"/>
      <c r="C59" s="303" t="s">
        <v>303</v>
      </c>
      <c r="D59" s="304"/>
      <c r="E59" s="304"/>
      <c r="F59" s="304"/>
      <c r="G59" s="304"/>
      <c r="H59" s="304"/>
      <c r="I59" s="304"/>
      <c r="J59" s="304"/>
      <c r="K59" s="304"/>
      <c r="L59" s="305"/>
      <c r="M59" s="185">
        <v>-173155001</v>
      </c>
      <c r="N59" s="186"/>
      <c r="AC59" s="222"/>
    </row>
    <row r="60" spans="1:29" s="49" customFormat="1" ht="14.25" thickBot="1" x14ac:dyDescent="0.2">
      <c r="A60" s="1" t="s">
        <v>304</v>
      </c>
      <c r="B60" s="3"/>
      <c r="C60" s="281" t="s">
        <v>305</v>
      </c>
      <c r="D60" s="282"/>
      <c r="E60" s="282"/>
      <c r="F60" s="282"/>
      <c r="G60" s="282"/>
      <c r="H60" s="282"/>
      <c r="I60" s="282"/>
      <c r="J60" s="282"/>
      <c r="K60" s="282"/>
      <c r="L60" s="283"/>
      <c r="M60" s="185">
        <v>833607306</v>
      </c>
      <c r="N60" s="186"/>
      <c r="AC60" s="222"/>
    </row>
    <row r="61" spans="1:29" s="49" customFormat="1" ht="14.25" hidden="1" thickBot="1" x14ac:dyDescent="0.2">
      <c r="A61" s="1">
        <v>4435000</v>
      </c>
      <c r="B61" s="3"/>
      <c r="C61" s="284" t="s">
        <v>223</v>
      </c>
      <c r="D61" s="285"/>
      <c r="E61" s="285"/>
      <c r="F61" s="285"/>
      <c r="G61" s="285"/>
      <c r="H61" s="285"/>
      <c r="I61" s="285"/>
      <c r="J61" s="285"/>
      <c r="K61" s="285"/>
      <c r="L61" s="286"/>
      <c r="M61" s="191" t="s">
        <v>12</v>
      </c>
      <c r="N61" s="186"/>
      <c r="Q61" s="49" t="s">
        <v>12</v>
      </c>
      <c r="AC61" s="222"/>
    </row>
    <row r="62" spans="1:29" s="49" customFormat="1" ht="14.25" thickBot="1" x14ac:dyDescent="0.2">
      <c r="A62" s="1" t="s">
        <v>306</v>
      </c>
      <c r="B62" s="3"/>
      <c r="C62" s="287" t="s">
        <v>307</v>
      </c>
      <c r="D62" s="288"/>
      <c r="E62" s="288"/>
      <c r="F62" s="288"/>
      <c r="G62" s="288"/>
      <c r="H62" s="288"/>
      <c r="I62" s="288"/>
      <c r="J62" s="288"/>
      <c r="K62" s="288"/>
      <c r="L62" s="289"/>
      <c r="M62" s="192">
        <v>660452305</v>
      </c>
      <c r="N62" s="193"/>
      <c r="AC62" s="222"/>
    </row>
    <row r="63" spans="1:29" s="49" customFormat="1" ht="14.25" thickBot="1" x14ac:dyDescent="0.2">
      <c r="A63" s="1"/>
      <c r="B63" s="3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5"/>
      <c r="N63" s="196"/>
      <c r="AC63" s="222"/>
    </row>
    <row r="64" spans="1:29" s="49" customFormat="1" x14ac:dyDescent="0.15">
      <c r="A64" s="1" t="s">
        <v>308</v>
      </c>
      <c r="B64" s="3"/>
      <c r="C64" s="197" t="s">
        <v>309</v>
      </c>
      <c r="D64" s="198"/>
      <c r="E64" s="198"/>
      <c r="F64" s="198"/>
      <c r="G64" s="198"/>
      <c r="H64" s="198"/>
      <c r="I64" s="198"/>
      <c r="J64" s="198"/>
      <c r="K64" s="198"/>
      <c r="L64" s="198"/>
      <c r="M64" s="199">
        <v>16062374</v>
      </c>
      <c r="N64" s="200"/>
      <c r="AC64" s="222"/>
    </row>
    <row r="65" spans="1:29" s="49" customFormat="1" x14ac:dyDescent="0.15">
      <c r="A65" s="1" t="s">
        <v>310</v>
      </c>
      <c r="B65" s="3"/>
      <c r="C65" s="201" t="s">
        <v>311</v>
      </c>
      <c r="D65" s="202"/>
      <c r="E65" s="202"/>
      <c r="F65" s="202"/>
      <c r="G65" s="202"/>
      <c r="H65" s="202"/>
      <c r="I65" s="202"/>
      <c r="J65" s="202"/>
      <c r="K65" s="202"/>
      <c r="L65" s="202"/>
      <c r="M65" s="185">
        <v>337371</v>
      </c>
      <c r="N65" s="186"/>
      <c r="AC65" s="222"/>
    </row>
    <row r="66" spans="1:29" s="49" customFormat="1" ht="14.25" thickBot="1" x14ac:dyDescent="0.2">
      <c r="A66" s="1" t="s">
        <v>312</v>
      </c>
      <c r="B66" s="3"/>
      <c r="C66" s="203" t="s">
        <v>313</v>
      </c>
      <c r="D66" s="204"/>
      <c r="E66" s="204"/>
      <c r="F66" s="204"/>
      <c r="G66" s="204"/>
      <c r="H66" s="204"/>
      <c r="I66" s="204"/>
      <c r="J66" s="204"/>
      <c r="K66" s="204"/>
      <c r="L66" s="204"/>
      <c r="M66" s="205">
        <v>16399745</v>
      </c>
      <c r="N66" s="206"/>
      <c r="AC66" s="222"/>
    </row>
    <row r="67" spans="1:29" s="49" customFormat="1" ht="14.25" thickBot="1" x14ac:dyDescent="0.2">
      <c r="A67" s="1" t="s">
        <v>314</v>
      </c>
      <c r="B67" s="3"/>
      <c r="C67" s="207" t="s">
        <v>315</v>
      </c>
      <c r="D67" s="208"/>
      <c r="E67" s="209"/>
      <c r="F67" s="210"/>
      <c r="G67" s="210"/>
      <c r="H67" s="210"/>
      <c r="I67" s="210"/>
      <c r="J67" s="208"/>
      <c r="K67" s="208"/>
      <c r="L67" s="208"/>
      <c r="M67" s="192">
        <v>676852050</v>
      </c>
      <c r="N67" s="193"/>
      <c r="AC67" s="222"/>
    </row>
    <row r="68" spans="1:29" s="49" customFormat="1" ht="6.75" customHeight="1" x14ac:dyDescent="0.15">
      <c r="A68" s="1"/>
      <c r="B68" s="3"/>
      <c r="C68" s="157"/>
      <c r="D68" s="157"/>
      <c r="E68" s="211"/>
      <c r="F68" s="212"/>
      <c r="G68" s="212"/>
      <c r="H68" s="212"/>
      <c r="I68" s="213"/>
      <c r="J68" s="214"/>
      <c r="K68" s="214"/>
      <c r="L68" s="214"/>
      <c r="M68" s="3"/>
      <c r="N68" s="3"/>
    </row>
    <row r="69" spans="1:29" s="49" customFormat="1" x14ac:dyDescent="0.15">
      <c r="A69" s="1"/>
      <c r="B69" s="3"/>
      <c r="C69" s="157"/>
      <c r="D69" s="215" t="s">
        <v>323</v>
      </c>
      <c r="E69" s="211"/>
      <c r="F69" s="212"/>
      <c r="G69" s="212"/>
      <c r="H69" s="212"/>
      <c r="I69" s="216"/>
      <c r="J69" s="214"/>
      <c r="K69" s="214"/>
      <c r="L69" s="214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鬼北町</dc:creator>
  <cp:lastModifiedBy>新地 弘規</cp:lastModifiedBy>
  <dcterms:created xsi:type="dcterms:W3CDTF">2019-03-20T23:28:05Z</dcterms:created>
  <dcterms:modified xsi:type="dcterms:W3CDTF">2019-03-21T05:35:01Z</dcterms:modified>
</cp:coreProperties>
</file>