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pn-fsv-02\share\6\shintani-masahiko\Desktop\規則制定\令和８年４月改正\国土利用計画法施行規則の一部改正に伴う関係規定等の改正について\"/>
    </mc:Choice>
  </mc:AlternateContent>
  <xr:revisionPtr revIDLastSave="0" documentId="8_{F1B9F4CA-B6C4-405B-B30B-072580508B3B}" xr6:coauthVersionLast="47" xr6:coauthVersionMax="47" xr10:uidLastSave="{00000000-0000-0000-0000-000000000000}"/>
  <workbookProtection workbookAlgorithmName="SHA-512" workbookHashValue="huwyRgWFB4BbD93SWujGwgQkpBq2lxZS/VzqxrvCFFIVaF9gHXBBxxs10Juxx2qNPcaWkJpmUWkvcdqstkkSzw==" workbookSaltValue="fFaaIbCDPzvUDZTrIggHRg==" workbookSpinCount="100000" lockStructure="1"/>
  <bookViews>
    <workbookView xWindow="-110" yWindow="-110" windowWidth="19420" windowHeight="103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<sst xmlns="http://schemas.openxmlformats.org/spreadsheetml/2006/main" count="19918" uniqueCount="11189">
  <si>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</si>
  <si>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</si>
  <si>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</si>
  <si>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</si>
  <si>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</si>
  <si>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</si>
  <si>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</si>
  <si>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</si>
  <si>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</si>
  <si>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</si>
  <si>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</si>
  <si>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</si>
  <si>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</si>
  <si>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</si>
  <si>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</si>
  <si>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</si>
  <si>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</si>
  <si>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</si>
  <si>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</si>
  <si>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</si>
  <si>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</si>
  <si>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</si>
  <si>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</si>
  <si>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</si>
  <si>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</si>
  <si>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</si>
  <si>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</si>
  <si>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</si>
  <si>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</si>
  <si>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</si>
  <si>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</si>
  <si>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</si>
  <si>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</si>
  <si>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</si>
  <si>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</si>
  <si>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</si>
  <si>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</si>
  <si>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</si>
  <si>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</si>
  <si>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</si>
  <si>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</si>
  <si>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</si>
  <si>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</si>
  <si>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</si>
  <si>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</si>
  <si>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</si>
  <si>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</si>
  <si>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</si>
  <si>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</si>
  <si>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</si>
  <si>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</si>
  <si>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</si>
  <si>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</si>
  <si>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</si>
  <si>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</si>
  <si>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</si>
  <si>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</si>
  <si>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</si>
  <si>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</si>
  <si>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</si>
  <si>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</si>
  <si>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</si>
  <si>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</si>
  <si>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</si>
  <si>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</si>
  <si>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</si>
  <si>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</si>
  <si>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</si>
  <si>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</si>
  <si>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</si>
  <si>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</si>
  <si>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</si>
  <si>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</si>
  <si>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</si>
  <si>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</si>
  <si>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</si>
  <si>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</si>
  <si>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</si>
  <si>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</si>
  <si>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</si>
  <si>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</si>
  <si>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</si>
  <si>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</si>
  <si>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</si>
  <si>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</si>
  <si>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</si>
  <si>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</si>
  <si>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</si>
  <si>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</si>
  <si>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</si>
  <si>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</si>
  <si>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</si>
  <si>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</si>
  <si>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</si>
  <si>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</si>
  <si>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</si>
  <si>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</si>
  <si>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</si>
  <si>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</si>
  <si>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</si>
  <si>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</si>
  <si>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</si>
  <si>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</si>
  <si>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</si>
  <si>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</si>
  <si>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</si>
  <si>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</si>
  <si>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</si>
  <si>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</si>
  <si>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</si>
  <si>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</si>
  <si>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</si>
  <si>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</si>
  <si>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</si>
  <si>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</si>
  <si>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</si>
  <si>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</si>
  <si>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</si>
  <si>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</si>
  <si>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</si>
  <si>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</si>
  <si>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</si>
  <si>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</si>
  <si>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</si>
  <si>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</si>
  <si>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</si>
  <si>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</si>
  <si>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</si>
  <si>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</si>
  <si>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</si>
  <si>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</si>
  <si>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</si>
  <si>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</si>
  <si>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</si>
  <si>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</si>
  <si>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</si>
  <si>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</si>
  <si>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</si>
  <si>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</si>
  <si>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</si>
  <si>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</si>
  <si>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</si>
  <si>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</si>
  <si>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</si>
  <si>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</si>
  <si>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</si>
  <si>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</si>
  <si>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</si>
  <si>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</si>
  <si>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</si>
  <si>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</si>
  <si>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</si>
  <si>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</si>
  <si>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</si>
  <si>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</si>
  <si>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</si>
  <si>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</si>
  <si>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</si>
  <si>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</si>
  <si>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</si>
  <si>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</si>
  <si>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</si>
  <si>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</si>
  <si>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</si>
  <si>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</si>
  <si>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</si>
  <si>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</si>
  <si>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</si>
  <si>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</si>
  <si>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</si>
  <si>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</si>
  <si>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</si>
  <si>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</si>
  <si>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</si>
  <si>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</si>
  <si>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</si>
  <si>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</si>
  <si>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</si>
  <si>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</si>
  <si>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</si>
  <si>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</si>
  <si>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</si>
  <si>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</si>
  <si>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</si>
  <si>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</si>
  <si>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</si>
  <si>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</si>
  <si>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</si>
  <si>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</si>
  <si>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</si>
  <si>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</si>
  <si>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</si>
  <si>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</si>
  <si>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</si>
  <si>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</si>
  <si>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</si>
  <si>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</si>
  <si>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</si>
  <si>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</si>
  <si>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</si>
  <si>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</si>
  <si>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</si>
  <si>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</si>
  <si>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</si>
  <si>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</si>
  <si>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</si>
  <si>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</si>
  <si>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</si>
  <si>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</si>
  <si>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</si>
  <si>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</si>
  <si>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</si>
  <si>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</si>
  <si>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</si>
  <si>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</si>
  <si>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</si>
  <si>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</si>
  <si>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</si>
  <si>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</si>
  <si>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</si>
  <si>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</si>
  <si>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</si>
  <si>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</si>
  <si>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</si>
  <si>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</si>
  <si>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</si>
  <si>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</si>
  <si>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</si>
  <si>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</si>
  <si>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</si>
  <si>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</si>
  <si>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</si>
  <si>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</si>
  <si>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</si>
  <si>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</si>
  <si>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</si>
  <si>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</si>
  <si>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</si>
  <si>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</si>
  <si>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</si>
  <si>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</si>
  <si>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</si>
  <si>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</si>
  <si>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</si>
  <si>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</si>
  <si>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</si>
  <si>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</si>
  <si>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</si>
  <si>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</si>
  <si>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</si>
  <si>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</si>
  <si>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</si>
  <si>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</si>
  <si>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</si>
  <si>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</si>
  <si>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</si>
  <si>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</si>
  <si>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</si>
  <si>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</si>
  <si>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</si>
  <si>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</si>
  <si>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</si>
  <si>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</si>
  <si>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</si>
  <si>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</si>
  <si>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</si>
  <si>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</si>
  <si>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</si>
  <si>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</si>
  <si>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</si>
  <si>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</si>
  <si>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</si>
  <si>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</si>
  <si>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</si>
  <si>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</si>
  <si>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</si>
  <si>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</si>
  <si>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</si>
  <si>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</si>
  <si>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</si>
  <si>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</si>
  <si>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</si>
  <si>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</si>
  <si>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</si>
  <si>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</si>
  <si>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</si>
  <si>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</si>
  <si>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</si>
  <si>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</si>
  <si>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</si>
  <si>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</si>
  <si>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</si>
  <si>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</si>
  <si>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</si>
  <si>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</si>
  <si>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</si>
  <si>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</si>
  <si>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</si>
  <si>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</si>
  <si>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</si>
  <si>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</si>
  <si>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</si>
  <si>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</si>
  <si>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</si>
  <si>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</si>
  <si>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</si>
  <si>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</si>
  <si>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</si>
  <si>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</si>
  <si>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</si>
  <si>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</si>
  <si>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</si>
  <si>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</si>
  <si>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</si>
  <si>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</si>
  <si>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</si>
  <si>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</si>
  <si>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</si>
  <si>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</si>
  <si>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</si>
  <si>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</si>
  <si>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</si>
  <si>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</si>
  <si>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</si>
  <si>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</si>
  <si>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</si>
  <si>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</si>
  <si>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</si>
  <si>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</si>
  <si>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</si>
  <si>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</si>
  <si>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</si>
  <si>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</si>
  <si>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</si>
  <si>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</si>
  <si>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</si>
  <si>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</si>
  <si>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</si>
  <si>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</si>
  <si>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</si>
  <si>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</si>
  <si>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</si>
  <si>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</si>
  <si>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</si>
  <si>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</si>
  <si>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</si>
  <si>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</si>
  <si>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</si>
  <si>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</si>
  <si>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</si>
  <si>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</si>
  <si>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</si>
  <si>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</si>
  <si>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</si>
  <si>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</si>
  <si>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</si>
  <si>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</si>
  <si>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</si>
  <si>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</si>
  <si>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</si>
  <si>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</si>
  <si>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</si>
  <si>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</si>
  <si>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</si>
  <si>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</si>
  <si>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</si>
  <si>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</si>
  <si>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</si>
  <si>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</si>
  <si>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</si>
  <si>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</si>
  <si>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</si>
  <si>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</si>
  <si>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</si>
  <si>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</si>
  <si>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</si>
  <si>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</si>
  <si>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</si>
  <si>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</si>
  <si>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</si>
  <si>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</si>
  <si>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</si>
  <si>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</si>
  <si>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</si>
  <si>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</si>
  <si>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</si>
  <si>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</si>
  <si>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</si>
  <si>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</si>
  <si>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</si>
  <si>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</si>
  <si>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</si>
  <si>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</si>
  <si>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</si>
  <si>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</si>
  <si>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</si>
  <si>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</si>
  <si>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</si>
  <si>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</si>
  <si>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</si>
  <si>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</si>
  <si>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</si>
  <si>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</si>
  <si>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</si>
  <si>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</si>
  <si>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</si>
  <si>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</si>
  <si>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</si>
  <si>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</si>
  <si>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</si>
  <si>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</si>
  <si>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</si>
  <si>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</si>
  <si>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</si>
  <si>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</si>
  <si>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</si>
  <si>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</si>
  <si>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</si>
  <si>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</si>
  <si>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</si>
  <si>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</si>
  <si>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</si>
  <si>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</si>
  <si>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</si>
  <si>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</si>
  <si>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</si>
  <si>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</si>
  <si>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</si>
  <si>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</si>
  <si>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</si>
  <si>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</si>
  <si>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</si>
  <si>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</si>
  <si>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</si>
  <si>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</si>
  <si>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</si>
  <si>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</si>
  <si>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</si>
  <si>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</si>
  <si>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</si>
  <si>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</si>
  <si>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</si>
  <si>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</si>
  <si>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</si>
  <si>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</si>
  <si>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</si>
  <si>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</si>
  <si>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</si>
  <si>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</si>
  <si>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</si>
  <si>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</si>
  <si>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</si>
  <si>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</si>
  <si>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</si>
  <si>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</si>
  <si>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</si>
  <si>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</si>
  <si>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</si>
  <si>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</si>
  <si>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</si>
  <si>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</si>
  <si>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</si>
  <si>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</si>
  <si>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</si>
  <si>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</si>
  <si>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</si>
  <si>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</si>
  <si>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</si>
  <si>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</si>
  <si>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</si>
  <si>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</si>
  <si>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</si>
  <si>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</si>
  <si>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</si>
  <si>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</si>
  <si>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</si>
  <si>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</si>
  <si>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</si>
  <si>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</si>
  <si>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</si>
  <si>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</si>
  <si>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</si>
  <si>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</si>
  <si>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</si>
  <si>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</si>
  <si>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</si>
  <si>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</si>
  <si>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</si>
  <si>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</si>
  <si>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</si>
  <si>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</si>
  <si>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</si>
  <si>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</si>
  <si>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</si>
  <si>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</si>
  <si>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</si>
  <si>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</si>
  <si>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</si>
  <si>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</si>
  <si>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</si>
  <si>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</si>
  <si>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</si>
  <si>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</si>
  <si>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</si>
  <si>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</si>
  <si>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</si>
  <si>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</si>
  <si>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</si>
  <si>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</si>
  <si>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</si>
  <si>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</si>
  <si>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</si>
  <si>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</si>
  <si>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</si>
  <si>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</si>
  <si>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</si>
  <si>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</si>
  <si>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</si>
  <si>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</si>
  <si>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</si>
  <si>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</si>
  <si>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</si>
  <si>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</si>
  <si>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</si>
  <si>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</si>
  <si>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</si>
  <si>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</si>
  <si>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</si>
  <si>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</si>
  <si>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</si>
  <si>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</si>
  <si>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</si>
  <si>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</si>
  <si>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</si>
  <si>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</si>
  <si>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</si>
  <si>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</si>
  <si>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</si>
  <si>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</si>
  <si>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</si>
  <si>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</si>
  <si>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</si>
  <si>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</si>
  <si>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</si>
  <si>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</si>
  <si>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</si>
  <si>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</si>
  <si>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</si>
  <si>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</si>
  <si>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</si>
  <si>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</si>
  <si>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</si>
  <si>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</si>
  <si>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</si>
  <si>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</si>
  <si>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</si>
  <si>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</si>
  <si>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</si>
  <si>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</si>
  <si>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</si>
  <si>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</si>
  <si>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</si>
  <si>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</si>
  <si>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</si>
  <si>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</si>
  <si>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</si>
  <si>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</si>
  <si>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</si>
  <si>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</si>
  <si>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</si>
  <si>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</si>
  <si>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</si>
  <si>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</si>
  <si>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</si>
  <si>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</si>
  <si>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</si>
  <si>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</si>
  <si>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</si>
  <si>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</si>
  <si>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</si>
  <si>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</si>
  <si>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</si>
  <si>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</si>
  <si>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</si>
  <si>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</si>
  <si>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</si>
  <si>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</si>
  <si>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</si>
  <si>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</si>
  <si>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</si>
  <si>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</si>
  <si>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</si>
  <si>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</si>
  <si>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</si>
  <si>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</si>
  <si>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</si>
  <si>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</si>
  <si>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</si>
  <si>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</si>
  <si>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</si>
  <si>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</si>
  <si>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</si>
  <si>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</si>
  <si>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</si>
  <si>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</si>
  <si>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</si>
  <si>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</si>
  <si>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</si>
  <si>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</si>
  <si>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</si>
  <si>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</si>
  <si>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</si>
  <si>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</si>
  <si>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</si>
  <si>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</si>
  <si>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</si>
  <si>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</si>
  <si>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</si>
  <si>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</si>
  <si>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</si>
  <si>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</si>
  <si>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</si>
  <si>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</si>
  <si>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</si>
  <si>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</si>
  <si>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</si>
  <si>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</si>
  <si>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</si>
  <si>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</si>
  <si>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</si>
  <si>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</si>
  <si>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</si>
  <si>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</si>
  <si>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</si>
  <si>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</si>
  <si>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</si>
  <si>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</si>
  <si>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</si>
  <si>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</si>
  <si>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</si>
  <si>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</si>
  <si>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</si>
  <si>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</si>
  <si>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</si>
  <si>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</si>
  <si>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</si>
  <si>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</si>
  <si>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</si>
  <si>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</si>
  <si>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</si>
  <si>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</si>
  <si>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</si>
  <si>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</si>
  <si>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</si>
  <si>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</si>
  <si>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</si>
  <si>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</si>
  <si>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</si>
  <si>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</si>
  <si>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</si>
  <si>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</si>
  <si>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</si>
  <si>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</si>
  <si>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</si>
  <si>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</si>
  <si>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</si>
  <si>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</si>
  <si>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</si>
  <si>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</si>
  <si>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</si>
  <si>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</si>
  <si>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</si>
  <si>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</si>
  <si>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</si>
  <si>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</si>
  <si>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</si>
  <si>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</si>
  <si>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</si>
  <si>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</si>
  <si>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</si>
  <si>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</si>
  <si>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</si>
  <si>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</si>
  <si>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</si>
  <si>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</si>
  <si>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</si>
  <si>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</si>
  <si>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</si>
  <si>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</si>
  <si>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</si>
  <si>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</si>
  <si>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</si>
  <si>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</si>
  <si>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</si>
  <si>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</si>
  <si>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</si>
  <si>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</si>
  <si>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</si>
  <si>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</si>
  <si>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</si>
  <si>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</si>
  <si>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</si>
  <si>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</si>
  <si>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</si>
  <si>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</si>
  <si>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</si>
  <si>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</si>
  <si>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</si>
  <si>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</si>
  <si>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</si>
  <si>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</si>
  <si>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</si>
  <si>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</si>
  <si>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</si>
  <si>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</si>
  <si>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</si>
  <si>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</si>
  <si>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</si>
  <si>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</si>
  <si>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</si>
  <si>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</si>
  <si>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</si>
  <si>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</si>
  <si>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</si>
  <si>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</si>
  <si>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</si>
  <si>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</si>
  <si>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</si>
  <si>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</si>
  <si>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</si>
  <si>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</si>
  <si>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</si>
  <si>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</si>
  <si>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</si>
  <si>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</si>
  <si>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</si>
  <si>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</si>
  <si>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</si>
  <si>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</si>
  <si>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</si>
  <si>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</si>
  <si>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</si>
  <si>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</si>
  <si>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</si>
  <si>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</si>
  <si>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</si>
  <si>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</si>
  <si>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</si>
  <si>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</si>
  <si>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</si>
  <si>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</si>
  <si>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</si>
  <si>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</si>
  <si>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</si>
  <si>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</si>
  <si>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</si>
  <si>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</si>
  <si>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</si>
  <si>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</si>
  <si>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</si>
  <si>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</si>
  <si>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</si>
  <si>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</si>
  <si>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</si>
  <si>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</si>
  <si>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</si>
  <si>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</si>
  <si>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</si>
  <si>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</si>
  <si>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</si>
  <si>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</si>
  <si>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</si>
  <si>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</si>
  <si>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</si>
  <si>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</si>
  <si>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</si>
  <si>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</si>
  <si>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</si>
  <si>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</si>
  <si>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</si>
  <si>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</si>
  <si>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</si>
  <si>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</si>
  <si>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</si>
  <si>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</si>
  <si>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</si>
  <si>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</si>
  <si>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</si>
  <si>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</si>
  <si>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</si>
  <si>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</si>
  <si>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</si>
  <si>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</si>
  <si>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</si>
  <si>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</si>
  <si>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</si>
  <si>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</si>
  <si>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</si>
  <si>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</si>
  <si>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</si>
  <si>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</si>
  <si>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</si>
  <si>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</si>
  <si>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</si>
  <si>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</si>
  <si>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</si>
  <si>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</si>
  <si>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</si>
  <si>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</si>
  <si>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</si>
  <si>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</si>
  <si>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</si>
  <si>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</si>
  <si>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</si>
  <si>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</si>
  <si>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</si>
  <si>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</si>
  <si>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</si>
  <si>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</si>
  <si>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</si>
  <si>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</si>
  <si>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</si>
  <si>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</si>
  <si>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</si>
  <si>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</si>
  <si>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</si>
  <si>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</si>
  <si>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</si>
  <si>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</si>
  <si>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</si>
  <si>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</si>
  <si>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</si>
  <si>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</si>
  <si>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</si>
  <si>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</si>
  <si>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</si>
  <si>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</si>
  <si>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</si>
  <si>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</si>
  <si>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</si>
  <si>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</si>
  <si>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</si>
  <si>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</si>
  <si>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</si>
  <si>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</si>
  <si>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</si>
  <si>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</si>
  <si>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</si>
  <si>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</si>
  <si>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</si>
  <si>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</si>
  <si>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</si>
  <si>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</si>
  <si>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</si>
  <si>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</si>
  <si>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</si>
  <si>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</si>
  <si>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</si>
  <si>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</si>
  <si>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</si>
  <si>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</si>
  <si>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</si>
  <si>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</si>
  <si>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</si>
  <si>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</si>
  <si>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</si>
  <si>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</si>
  <si>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</si>
  <si>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</si>
  <si>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</si>
  <si>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</si>
  <si>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</si>
  <si>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</si>
  <si>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</si>
  <si>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</si>
  <si>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</si>
  <si>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</si>
  <si>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</si>
  <si>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</si>
  <si>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</si>
  <si>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</si>
  <si>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</si>
  <si>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</si>
  <si>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</si>
  <si>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</si>
  <si>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</si>
  <si>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</si>
  <si>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</si>
  <si>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</si>
  <si>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</si>
  <si>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</si>
  <si>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</si>
  <si>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</si>
  <si>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</si>
  <si>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</si>
  <si>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</si>
  <si>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</si>
  <si>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</si>
  <si>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</si>
  <si>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</si>
  <si>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</si>
  <si>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</si>
  <si>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</si>
  <si>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</si>
  <si>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</si>
  <si>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</si>
  <si>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</si>
  <si>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</si>
  <si>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</si>
  <si>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</si>
  <si>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</si>
  <si>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</si>
  <si>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</si>
  <si>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</si>
  <si>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</si>
  <si>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</si>
  <si>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</si>
  <si>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</si>
  <si>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</si>
  <si>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</si>
  <si>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</si>
  <si>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</si>
  <si>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</si>
  <si>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</si>
  <si>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</si>
  <si>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</si>
  <si>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</si>
  <si>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</si>
  <si>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</si>
  <si>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</si>
  <si>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</si>
  <si>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</si>
  <si>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</si>
  <si>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</si>
  <si>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</si>
  <si>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</si>
  <si>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</si>
  <si>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</si>
  <si>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</si>
  <si>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</si>
  <si>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</si>
  <si>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</si>
  <si>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</si>
  <si>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</si>
  <si>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</si>
  <si>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</si>
  <si>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</si>
  <si>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</si>
  <si>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</si>
  <si>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</si>
  <si>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</si>
  <si>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</si>
  <si>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</si>
  <si>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</si>
  <si>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</si>
  <si>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</si>
  <si>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</si>
  <si>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</si>
  <si>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</si>
  <si>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</si>
  <si>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</si>
  <si>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</si>
  <si>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</si>
  <si>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</si>
  <si>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</si>
  <si>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</si>
  <si>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</si>
  <si>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</si>
  <si>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</si>
  <si>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</si>
  <si>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</si>
  <si>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</si>
  <si>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</si>
  <si>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</si>
  <si>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</si>
  <si>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</si>
  <si>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</si>
  <si>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</si>
  <si>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</si>
  <si>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</si>
  <si>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</si>
  <si>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</si>
  <si>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</si>
  <si>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</si>
  <si>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</si>
  <si>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</si>
  <si>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</si>
  <si>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</si>
  <si>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</si>
  <si>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</si>
  <si>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</si>
  <si>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</si>
  <si>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</si>
  <si>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</si>
  <si>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</si>
  <si>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</si>
  <si>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</si>
  <si>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</si>
  <si>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</si>
  <si>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</si>
  <si>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</si>
  <si>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</si>
  <si>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</si>
  <si>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</si>
  <si>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</si>
  <si>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</si>
  <si>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</si>
  <si>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</si>
  <si>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</si>
  <si>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</si>
  <si>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</si>
  <si>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</si>
  <si>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</si>
  <si>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</si>
  <si>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</si>
  <si>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</si>
  <si>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</si>
  <si>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</si>
  <si>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</si>
  <si>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</si>
  <si>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</si>
  <si>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</si>
  <si>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</si>
  <si>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</si>
  <si>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</si>
  <si>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</si>
  <si>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</si>
  <si>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</si>
  <si>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</si>
  <si>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</si>
  <si>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</si>
  <si>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</si>
  <si>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</si>
  <si>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</si>
  <si>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</si>
  <si>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</si>
  <si>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</si>
  <si>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</si>
  <si>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</si>
  <si>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</si>
  <si>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</si>
  <si>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</si>
  <si>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</si>
  <si>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</si>
  <si>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</si>
  <si>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</si>
  <si>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</si>
  <si>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</si>
  <si>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</si>
  <si>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</si>
  <si>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</si>
  <si>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</si>
  <si>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</si>
  <si>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</si>
  <si>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</si>
  <si>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</si>
  <si>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</si>
  <si>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</si>
  <si>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</si>
  <si>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</si>
  <si>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</si>
  <si>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</si>
  <si>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</si>
  <si>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</si>
  <si>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</si>
  <si>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</si>
  <si>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</si>
  <si>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</si>
  <si>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</si>
  <si>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</si>
  <si>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</si>
  <si>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</si>
  <si>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</si>
  <si>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</si>
  <si>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</si>
  <si>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</si>
  <si>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</si>
  <si>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</si>
  <si>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</si>
  <si>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</si>
  <si>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</si>
  <si>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</si>
  <si>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</si>
  <si>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</si>
  <si>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</si>
  <si>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</si>
  <si>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</si>
  <si>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</si>
  <si>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</si>
  <si>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</si>
  <si>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</si>
  <si>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</si>
  <si>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</si>
  <si>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</si>
  <si>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</si>
  <si>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</si>
  <si>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</si>
  <si>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</si>
  <si>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</si>
  <si>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</si>
  <si>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</si>
  <si>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</si>
  <si>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</si>
  <si>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</si>
  <si>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</si>
  <si>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</si>
  <si>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</si>
  <si>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</si>
  <si>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</si>
  <si>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</si>
  <si>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</si>
  <si>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</si>
  <si>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</si>
  <si>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</si>
  <si>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</si>
  <si>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</si>
  <si>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</si>
  <si>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</si>
  <si>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</si>
  <si>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</si>
  <si>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</si>
  <si>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</si>
  <si>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</si>
  <si>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</si>
  <si>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</si>
  <si>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</si>
  <si>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</si>
  <si>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</si>
  <si>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</si>
  <si>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</si>
  <si>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</si>
  <si>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</si>
  <si>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</si>
  <si>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</si>
  <si>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</si>
  <si>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</si>
  <si>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</si>
  <si>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</si>
  <si>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</si>
  <si>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</si>
  <si>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</si>
  <si>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</si>
  <si>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</si>
  <si>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</si>
  <si>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</si>
  <si>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</si>
  <si>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</si>
  <si>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</si>
  <si>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</si>
  <si>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</si>
  <si>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</si>
  <si>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</si>
  <si>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</si>
  <si>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</si>
  <si>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</si>
  <si>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</si>
  <si>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</si>
  <si>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</si>
  <si>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</si>
  <si>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</si>
  <si>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</si>
  <si>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</si>
  <si>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</si>
  <si>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</si>
  <si>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</si>
  <si>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</si>
  <si>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</si>
  <si>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</si>
  <si>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</si>
  <si>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</si>
  <si>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</si>
  <si>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</si>
  <si>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</si>
  <si>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</si>
  <si>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</si>
  <si>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</si>
  <si>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</si>
  <si>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</si>
  <si>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</si>
  <si>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</si>
  <si>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</si>
  <si>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</si>
  <si>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</si>
  <si>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</si>
  <si>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</si>
  <si>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</si>
  <si>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</si>
  <si>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</si>
  <si>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</si>
  <si>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</si>
  <si>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</si>
  <si>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</si>
  <si>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</si>
  <si>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</si>
  <si>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</si>
  <si>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</si>
  <si>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</si>
  <si>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</si>
  <si>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</si>
  <si>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</si>
  <si>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</si>
  <si>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</si>
  <si>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</si>
  <si>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</si>
  <si>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</si>
  <si>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</si>
  <si>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</si>
  <si>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</si>
  <si>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</si>
  <si>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</si>
  <si>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</si>
  <si>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</si>
  <si>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</si>
  <si>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</si>
  <si>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</si>
  <si>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</si>
  <si>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</si>
  <si>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</si>
  <si>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</si>
  <si>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</si>
  <si>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</si>
  <si>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</si>
  <si>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</si>
  <si>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</si>
  <si>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</si>
  <si>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</si>
  <si>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</si>
  <si>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</si>
  <si>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</si>
  <si>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</si>
  <si>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</si>
  <si>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</si>
  <si>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</si>
  <si>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</si>
  <si>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</si>
  <si>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</si>
  <si>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</si>
  <si>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</si>
  <si>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</si>
  <si>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</si>
  <si>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</si>
  <si>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</si>
  <si>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</si>
  <si>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</si>
  <si>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</si>
  <si>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</si>
  <si>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</si>
  <si>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</si>
  <si>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</si>
  <si>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</si>
  <si>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</si>
  <si>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</si>
  <si>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</si>
  <si>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</si>
  <si>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</si>
  <si>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</si>
  <si>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</si>
  <si>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</si>
  <si>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</si>
  <si>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</si>
  <si>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</si>
  <si>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</si>
  <si>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</si>
  <si>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</si>
  <si>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</si>
  <si>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</si>
  <si>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</si>
  <si>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</si>
  <si>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</si>
  <si>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</si>
  <si>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</si>
  <si>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</si>
  <si>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</si>
  <si>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</si>
  <si>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</si>
  <si>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</si>
  <si>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</si>
  <si>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</si>
  <si>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</si>
  <si>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</si>
  <si>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</si>
  <si>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</si>
  <si>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</si>
  <si>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</si>
  <si>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</si>
  <si>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</si>
  <si>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</si>
  <si>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</si>
  <si>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</si>
  <si>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</si>
  <si>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</si>
  <si>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</si>
  <si>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</si>
  <si>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</si>
  <si>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</si>
  <si>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</si>
  <si>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</si>
  <si>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</si>
  <si>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</si>
  <si>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</si>
  <si>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</si>
  <si>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</si>
  <si>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</si>
  <si>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</si>
  <si>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</si>
  <si>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</si>
  <si>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</si>
  <si>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</si>
  <si>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</si>
  <si>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</si>
  <si>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</si>
  <si>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</si>
  <si>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</si>
  <si>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</si>
  <si>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</si>
  <si>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</si>
  <si>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</si>
  <si>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</si>
  <si>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</si>
  <si>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</si>
  <si>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</si>
  <si>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</si>
  <si>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</si>
  <si>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</si>
  <si>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</si>
  <si>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</si>
  <si>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</si>
  <si>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</si>
  <si>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</si>
  <si>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</si>
  <si>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</si>
  <si>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</si>
  <si>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</si>
  <si>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</si>
  <si>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</si>
  <si>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</si>
  <si>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</si>
  <si>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</si>
  <si>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</si>
  <si>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</si>
  <si>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</si>
  <si>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</si>
  <si>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</si>
  <si>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</si>
  <si>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</si>
  <si>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</si>
  <si>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</si>
  <si>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</si>
  <si>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</si>
  <si>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</si>
  <si>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</si>
  <si>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</si>
  <si>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</si>
  <si>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</si>
  <si>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</si>
  <si>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</si>
  <si>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</si>
  <si>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</si>
  <si>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</si>
  <si>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</si>
  <si>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</si>
  <si>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</si>
  <si>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</si>
  <si>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</si>
  <si>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</si>
  <si>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</si>
  <si>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</si>
  <si>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</si>
  <si>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</si>
  <si>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</si>
  <si>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</si>
  <si>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</si>
  <si>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</si>
  <si>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</si>
  <si>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</si>
  <si>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</si>
  <si>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</si>
  <si>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</si>
  <si>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</si>
  <si>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</si>
  <si>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</si>
  <si>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</si>
  <si>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</si>
  <si>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</si>
  <si>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</si>
  <si>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</si>
  <si>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</si>
  <si>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</si>
  <si>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</si>
  <si>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</si>
  <si>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</si>
  <si>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</si>
  <si>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</si>
  <si>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</si>
  <si>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</si>
  <si>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</si>
  <si>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</si>
  <si>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</si>
  <si>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</si>
  <si>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</si>
  <si>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</si>
  <si>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</si>
  <si>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</si>
  <si>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</si>
  <si>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</si>
  <si>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</si>
  <si>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</si>
  <si>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</si>
  <si>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</si>
  <si>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</si>
  <si>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</si>
  <si>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</si>
  <si>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</si>
  <si>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</si>
  <si>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</si>
  <si>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</si>
  <si>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</si>
  <si>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</si>
  <si>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</si>
  <si>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</si>
  <si>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</si>
  <si>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</si>
  <si>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</si>
  <si>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</si>
  <si>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</si>
  <si>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</si>
  <si>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</si>
  <si>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</si>
  <si>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</si>
  <si>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</si>
  <si>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</si>
  <si>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</si>
  <si>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</si>
  <si>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</si>
  <si>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</si>
  <si>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</si>
  <si>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</si>
  <si>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</si>
  <si>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</si>
  <si>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</si>
  <si>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</si>
  <si>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</si>
  <si>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</si>
  <si>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</si>
  <si>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</si>
  <si>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</si>
  <si>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</si>
  <si>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</si>
  <si>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</si>
  <si>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</si>
  <si>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</si>
  <si>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</si>
  <si>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</si>
  <si>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</si>
  <si>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</si>
  <si>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</si>
  <si>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</si>
  <si>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</si>
  <si>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</si>
  <si>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</si>
  <si>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</si>
  <si>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</si>
  <si>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</si>
  <si>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</si>
  <si>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</si>
  <si>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</si>
  <si>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</si>
  <si>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</si>
  <si>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</si>
  <si>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</si>
  <si>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</si>
  <si>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</si>
  <si>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</si>
  <si>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</si>
  <si>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</si>
  <si>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</si>
  <si>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</si>
  <si>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</si>
  <si>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</si>
  <si>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</si>
  <si>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</si>
  <si>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</si>
  <si>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</si>
  <si>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</si>
  <si>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</si>
  <si>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</si>
  <si>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</si>
  <si>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</si>
  <si>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</si>
  <si>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</si>
  <si>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</si>
  <si>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</si>
  <si>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</si>
  <si>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</si>
  <si>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</si>
  <si>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</si>
  <si>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</si>
  <si>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</si>
  <si>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</si>
  <si>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</si>
  <si>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</si>
  <si>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</si>
  <si>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</si>
  <si>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</si>
  <si>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</si>
  <si>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</si>
  <si>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</si>
  <si>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</si>
  <si>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</si>
  <si>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</si>
  <si>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</si>
  <si>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</si>
  <si>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</si>
  <si>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</si>
  <si>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</si>
  <si>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</si>
  <si>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</si>
  <si>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</si>
  <si>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</si>
  <si>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</si>
  <si>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</si>
  <si>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</si>
  <si>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</si>
  <si>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</si>
  <si>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</si>
  <si>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</si>
  <si>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</si>
  <si>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</si>
  <si>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</si>
  <si>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</si>
  <si>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</si>
  <si>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</si>
  <si>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</si>
  <si>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</si>
  <si>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</si>
  <si>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</si>
  <si>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</si>
  <si>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</si>
  <si>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</si>
  <si>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</si>
  <si>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</si>
  <si>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</si>
  <si>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</si>
  <si>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</si>
  <si>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</si>
  <si>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</si>
  <si>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</si>
  <si>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</si>
  <si>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</si>
  <si>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</si>
  <si>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</si>
  <si>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</si>
  <si>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</si>
  <si>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</si>
  <si>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</si>
  <si>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</si>
  <si>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</si>
  <si>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</si>
  <si>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</si>
  <si>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</si>
  <si>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</si>
  <si>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</si>
  <si>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</si>
  <si>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</si>
  <si>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</si>
  <si>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</si>
  <si>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</si>
  <si>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</si>
  <si>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</si>
  <si>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</si>
  <si>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</si>
  <si>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</si>
  <si>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</si>
  <si>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</si>
  <si>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</si>
  <si>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</si>
  <si>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</si>
  <si>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</si>
  <si>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</si>
  <si>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</si>
  <si>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</si>
  <si>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</si>
  <si>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</si>
  <si>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</si>
  <si>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</si>
  <si>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</si>
  <si>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</si>
  <si>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</si>
  <si>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</si>
  <si>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</si>
  <si>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</si>
  <si>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</si>
  <si>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</si>
  <si>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</si>
  <si>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</si>
  <si>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</si>
  <si>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</si>
  <si>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</si>
  <si>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</si>
  <si>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</si>
  <si>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</si>
  <si>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</si>
  <si>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</si>
  <si>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</si>
  <si>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</si>
  <si>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</si>
  <si>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</si>
  <si>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</si>
  <si>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</si>
  <si>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</si>
  <si>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</si>
  <si>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</si>
  <si>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</si>
  <si>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</si>
  <si>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</si>
  <si>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</si>
  <si>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</si>
  <si>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</si>
  <si>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</si>
  <si>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</si>
  <si>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</si>
  <si>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</si>
  <si>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</si>
  <si>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</si>
  <si>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</si>
  <si>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</si>
  <si>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</si>
  <si>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</si>
  <si>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</si>
  <si>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</si>
  <si>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</si>
  <si>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</si>
  <si>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</si>
  <si>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</si>
  <si>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</si>
  <si>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</si>
  <si>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</si>
  <si>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</si>
  <si>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</si>
  <si>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</si>
  <si>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</si>
  <si>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</si>
  <si>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</si>
  <si>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</si>
  <si>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</si>
  <si>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</si>
  <si>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</si>
  <si>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</si>
  <si>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</si>
  <si>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</si>
  <si>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</si>
  <si>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</si>
  <si>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</si>
  <si>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</si>
  <si>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</si>
  <si>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</si>
  <si>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</si>
  <si>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</si>
  <si>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</si>
  <si>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</si>
  <si>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</si>
  <si>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</si>
  <si>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</si>
  <si>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</si>
  <si>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</si>
  <si>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</si>
  <si>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</si>
  <si>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</si>
  <si>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</si>
  <si>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</si>
  <si>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</si>
  <si>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</si>
  <si>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</si>
  <si>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</si>
  <si>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</si>
  <si>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</si>
  <si>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</si>
  <si>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</si>
  <si>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</si>
  <si>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</si>
  <si>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</si>
  <si>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</si>
  <si>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</si>
  <si>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</si>
  <si>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</si>
  <si>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</si>
  <si>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</si>
  <si>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</si>
  <si>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</si>
  <si>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</si>
  <si>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</si>
  <si>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</si>
  <si>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</si>
  <si>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</si>
  <si>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</si>
  <si>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</si>
  <si>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</si>
  <si>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</si>
  <si>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</si>
  <si>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</si>
  <si>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</si>
  <si>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</si>
  <si>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</si>
  <si>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</si>
  <si>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</si>
  <si>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</si>
  <si>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</si>
  <si>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</si>
  <si>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</si>
  <si>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</si>
  <si>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</si>
  <si>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</si>
  <si>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</si>
  <si>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</si>
  <si>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</si>
  <si>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</si>
  <si>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</si>
  <si>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</si>
  <si>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</si>
  <si>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</si>
  <si>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</si>
  <si>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</si>
  <si>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</si>
  <si>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</si>
  <si>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</si>
  <si>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</si>
  <si>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</si>
  <si>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</si>
  <si>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</si>
  <si>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</si>
  <si>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</si>
  <si>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</si>
  <si>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</si>
  <si>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</si>
  <si>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</si>
  <si>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</si>
  <si>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</si>
  <si>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</si>
  <si>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</si>
  <si>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</si>
  <si>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</si>
  <si>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</si>
  <si>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</si>
  <si>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</si>
  <si>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</si>
  <si>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</si>
  <si>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</si>
  <si>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</si>
  <si>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</si>
  <si>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</si>
  <si>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</si>
  <si>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</si>
  <si>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</si>
  <si>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</si>
  <si>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</si>
  <si>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</si>
  <si>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</si>
  <si>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</si>
  <si>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</si>
  <si>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</si>
  <si>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</si>
  <si>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</si>
  <si>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</si>
  <si>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</si>
  <si>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</si>
  <si>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</si>
  <si>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</si>
  <si>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</si>
  <si>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</si>
  <si>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</si>
  <si>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</si>
  <si>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</si>
  <si>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</si>
  <si>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</si>
  <si>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</si>
  <si>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</si>
  <si>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</si>
  <si>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</si>
  <si>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</si>
  <si>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</si>
  <si>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</si>
  <si>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</si>
  <si>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</si>
  <si>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</si>
  <si>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</si>
  <si>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</si>
  <si>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</si>
  <si>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</si>
  <si>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</si>
  <si>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</si>
  <si>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</si>
  <si>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</si>
  <si>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</si>
  <si>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</si>
  <si>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</si>
  <si>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</si>
  <si>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</si>
  <si>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</si>
  <si>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</si>
  <si>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</si>
  <si>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</si>
  <si>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</si>
  <si>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</si>
  <si>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</si>
  <si>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</si>
  <si>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</si>
  <si>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</si>
  <si>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</si>
  <si>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</si>
  <si>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</si>
  <si>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</si>
  <si>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</si>
  <si>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</si>
  <si>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</si>
  <si>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</si>
  <si>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</si>
  <si>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</si>
  <si>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</si>
  <si>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</si>
  <si>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</si>
  <si>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</si>
  <si>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</si>
  <si>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</si>
  <si>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</si>
  <si>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</si>
  <si>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</si>
  <si>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</si>
  <si>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</si>
  <si>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</si>
  <si>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</si>
  <si>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</si>
  <si>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</si>
  <si>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</si>
  <si>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</si>
  <si>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</si>
  <si>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</si>
  <si>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</si>
  <si>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</si>
  <si>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</si>
  <si>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</si>
  <si>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</si>
  <si>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</si>
  <si>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</si>
  <si>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</si>
  <si>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</si>
  <si>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</si>
  <si>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</si>
  <si>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</si>
  <si>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</si>
  <si>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</si>
  <si>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</si>
  <si>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</si>
  <si>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</si>
  <si>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</si>
  <si>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</si>
  <si>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</si>
  <si>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</si>
  <si>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</si>
  <si>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</si>
  <si>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</si>
  <si>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</si>
  <si>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</si>
  <si>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</si>
  <si>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</si>
  <si>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</si>
  <si>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</si>
  <si>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</si>
  <si>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</si>
  <si>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</si>
  <si>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</si>
  <si>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</si>
  <si>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</si>
  <si>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</si>
  <si>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</si>
  <si>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</si>
  <si>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</si>
  <si>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</si>
  <si>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</si>
  <si>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</si>
  <si>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</si>
  <si>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</si>
  <si>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</si>
  <si>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</si>
  <si>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</si>
  <si>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</si>
  <si>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</si>
  <si>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</si>
  <si>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</si>
  <si>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</si>
  <si>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</si>
  <si>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</si>
  <si>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</si>
  <si>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</si>
  <si>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</si>
  <si>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</si>
  <si>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</si>
  <si>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</si>
  <si>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</si>
  <si>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</si>
  <si>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</si>
  <si>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</si>
  <si>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</si>
  <si>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</si>
  <si>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</si>
  <si>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</si>
  <si>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</si>
  <si>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</si>
  <si>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</si>
  <si>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</si>
  <si>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</si>
  <si>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</si>
  <si>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</si>
  <si>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</si>
  <si>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</si>
  <si>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</si>
  <si>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</si>
  <si>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</si>
  <si>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</si>
  <si>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</si>
  <si>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</si>
  <si>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</si>
  <si>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</si>
  <si>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</si>
  <si>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</si>
  <si>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</si>
  <si>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</si>
  <si>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</si>
  <si>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</si>
  <si>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</si>
  <si>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</si>
  <si>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</si>
  <si>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</si>
  <si>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</si>
  <si>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</si>
  <si>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</si>
  <si>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</si>
  <si>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</si>
  <si>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</si>
  <si>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</si>
  <si>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</si>
  <si>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</si>
  <si>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</si>
  <si>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</si>
  <si>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</si>
  <si>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</si>
  <si>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</si>
  <si>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</si>
  <si>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</si>
  <si>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</si>
  <si>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</si>
  <si>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</si>
  <si>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</si>
  <si>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</si>
  <si>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</si>
  <si>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</si>
  <si>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</si>
  <si>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</si>
  <si>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</si>
  <si>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</si>
  <si>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</si>
  <si>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</si>
  <si>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</si>
  <si>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</si>
  <si>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</si>
  <si>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</si>
  <si>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</si>
  <si>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</si>
  <si>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</si>
  <si>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</si>
  <si>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</si>
  <si>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</si>
  <si>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</si>
  <si>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</si>
  <si>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</si>
  <si>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</si>
  <si>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</si>
  <si>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</si>
  <si>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</si>
  <si>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</si>
  <si>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</si>
  <si>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</si>
  <si>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</si>
  <si>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</si>
  <si>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</si>
  <si>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</si>
  <si>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</si>
  <si>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</si>
  <si>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</si>
  <si>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</si>
  <si>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</si>
  <si>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</si>
  <si>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</si>
  <si>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</si>
  <si>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</si>
  <si>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</si>
  <si>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</si>
  <si>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</si>
  <si>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</si>
  <si>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</si>
  <si>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</si>
  <si>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</si>
  <si>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</si>
  <si>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</si>
  <si>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</si>
  <si>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</si>
  <si>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</si>
  <si>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</si>
  <si>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</si>
  <si>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</si>
  <si>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</si>
  <si>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</si>
  <si>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</si>
  <si>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</si>
  <si>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</si>
  <si>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</si>
  <si>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</si>
  <si>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</si>
  <si>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</si>
  <si>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</si>
  <si>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</si>
  <si>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</si>
  <si>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</si>
  <si>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</si>
  <si>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</si>
  <si>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</si>
  <si>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</si>
  <si>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</si>
  <si>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</si>
  <si>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</si>
  <si>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</si>
  <si>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</si>
  <si>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</si>
  <si>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</si>
  <si>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</si>
  <si>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</si>
  <si>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</si>
  <si>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</si>
  <si>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</si>
  <si>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</si>
  <si>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</si>
  <si>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</si>
  <si>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</si>
  <si>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</si>
  <si>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</si>
  <si>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</si>
  <si>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</si>
  <si>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</si>
  <si>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</si>
  <si>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</si>
  <si>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</si>
  <si>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</si>
  <si>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</si>
  <si>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</si>
  <si>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</si>
  <si>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</si>
  <si>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</si>
  <si>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</si>
  <si>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</si>
  <si>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</si>
  <si>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</si>
  <si>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</si>
  <si>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</si>
  <si>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</si>
  <si>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</si>
  <si>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</si>
  <si>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</si>
  <si>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</si>
  <si>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</si>
  <si>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</si>
  <si>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</si>
  <si>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</si>
  <si>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</si>
  <si>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</si>
  <si>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</si>
  <si>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</si>
  <si>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</si>
  <si>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</si>
  <si>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</si>
  <si>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</si>
  <si>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</si>
  <si>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</si>
  <si>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</si>
  <si>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</si>
  <si>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</si>
  <si>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</si>
  <si>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</si>
  <si>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</si>
  <si>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</si>
  <si>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</si>
  <si>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</si>
  <si>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</si>
  <si>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</si>
  <si>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</si>
  <si>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</si>
  <si>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</si>
  <si>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</si>
  <si>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</si>
  <si>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</si>
  <si>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</si>
  <si>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</si>
  <si>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</si>
  <si>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</si>
  <si>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</si>
  <si>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</si>
  <si>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</si>
  <si>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</si>
  <si>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</si>
  <si>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</si>
  <si>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</si>
  <si>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</si>
  <si>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</si>
  <si>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</si>
  <si>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</si>
  <si>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</si>
  <si>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</si>
  <si>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</si>
  <si>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</si>
  <si>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</si>
  <si>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</si>
  <si>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</si>
  <si>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</si>
  <si>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</si>
  <si>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</si>
  <si>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</si>
  <si>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</si>
  <si>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</si>
  <si>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</si>
  <si>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</si>
  <si>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</si>
  <si>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</si>
  <si>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</si>
  <si>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</si>
  <si>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</si>
  <si>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</si>
  <si>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</si>
  <si>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</si>
  <si>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</si>
  <si>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</si>
  <si>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</si>
  <si>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</si>
  <si>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</si>
  <si>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</si>
  <si>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</si>
  <si>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</si>
  <si>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</si>
  <si>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</si>
  <si>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</si>
  <si>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</si>
  <si>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</si>
  <si>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</si>
  <si>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</si>
  <si>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</si>
  <si>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</si>
  <si>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</si>
  <si>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</si>
  <si>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</si>
  <si>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</si>
  <si>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</si>
  <si>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</si>
  <si>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</si>
  <si>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</si>
  <si>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</si>
  <si>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</si>
  <si>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</si>
  <si>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</si>
  <si>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</si>
  <si>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</si>
  <si>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</si>
  <si>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</si>
  <si>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</si>
  <si>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</si>
  <si>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</si>
  <si>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</si>
  <si>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</si>
  <si>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</si>
  <si>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</si>
  <si>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</si>
  <si>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</si>
  <si>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</si>
  <si>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</si>
  <si>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</si>
  <si>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</si>
  <si>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</si>
  <si>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</si>
  <si>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</si>
  <si>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</si>
  <si>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</si>
  <si>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</si>
  <si>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</si>
  <si>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</si>
  <si>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</si>
  <si>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</si>
  <si>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</si>
  <si>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</si>
  <si>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</si>
  <si>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</si>
  <si>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</si>
  <si>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</si>
  <si>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</si>
  <si>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</si>
  <si>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</si>
  <si>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</si>
  <si>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</si>
  <si>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</si>
  <si>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</si>
  <si>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</si>
  <si>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</si>
  <si>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</si>
  <si>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</si>
  <si>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</si>
  <si>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</si>
  <si>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</si>
  <si>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</si>
  <si>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</si>
  <si>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</si>
  <si>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</si>
  <si>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</si>
  <si>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</si>
  <si>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</si>
  <si>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</si>
  <si>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</si>
  <si>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</si>
  <si>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</si>
  <si>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</si>
  <si>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</si>
  <si>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</si>
  <si>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</si>
  <si>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</si>
  <si>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</si>
  <si>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</si>
  <si>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</si>
  <si>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</si>
  <si>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</si>
  <si>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</si>
  <si>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</si>
  <si>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</si>
  <si>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</si>
  <si>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</si>
  <si>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</si>
  <si>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</si>
  <si>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</si>
  <si>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</si>
  <si>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</si>
  <si>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</si>
  <si>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</si>
  <si>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</si>
  <si>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</si>
  <si>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</si>
  <si>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</si>
  <si>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</si>
  <si>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</si>
  <si>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</si>
  <si>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</si>
  <si>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</si>
  <si>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</si>
  <si>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</si>
  <si>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</si>
  <si>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</si>
  <si>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</si>
  <si>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</si>
  <si>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</si>
  <si>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</si>
  <si>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</si>
  <si>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</si>
  <si>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</si>
  <si>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</si>
  <si>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</si>
  <si>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</si>
  <si>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</si>
  <si>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</si>
  <si>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</si>
  <si>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</si>
  <si>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</si>
  <si>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</si>
  <si>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</si>
  <si>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</si>
  <si>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</si>
  <si>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</si>
  <si>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</si>
  <si>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</si>
  <si>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</si>
  <si>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</si>
  <si>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</si>
  <si>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</si>
  <si>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</si>
  <si>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</si>
  <si>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</si>
  <si>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</si>
  <si>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</si>
  <si>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</si>
  <si>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</si>
  <si>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</si>
  <si>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</si>
  <si>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</si>
  <si>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</si>
  <si>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</si>
  <si>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</si>
  <si>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</si>
  <si>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</si>
  <si>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</si>
  <si>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</si>
  <si>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</si>
  <si>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</si>
  <si>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</si>
  <si>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</si>
  <si>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</si>
  <si>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</si>
  <si>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</si>
  <si>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</si>
  <si>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</si>
  <si>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</si>
  <si>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</si>
  <si>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</si>
  <si>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</si>
  <si>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</si>
  <si>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</si>
  <si>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</si>
  <si>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</si>
  <si>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</si>
  <si>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</si>
  <si>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</si>
  <si>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</si>
  <si>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</si>
  <si>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</si>
  <si>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</si>
  <si>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</si>
  <si>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</si>
  <si>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</si>
  <si>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</si>
  <si>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</si>
  <si>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</si>
  <si>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</si>
  <si>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</si>
  <si>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</si>
  <si>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</si>
  <si>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</si>
  <si>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</si>
  <si>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</si>
  <si>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</si>
  <si>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</si>
  <si>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</si>
  <si>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</si>
  <si>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</si>
  <si>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</si>
  <si>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</si>
  <si>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</si>
  <si>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</si>
  <si>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</si>
  <si>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</si>
  <si>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</si>
  <si>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</si>
  <si>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</si>
  <si>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</si>
  <si>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</si>
  <si>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</si>
  <si>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</si>
  <si>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</si>
  <si>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</si>
  <si>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</si>
  <si>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</si>
  <si>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</si>
  <si>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</si>
  <si>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</si>
  <si>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</si>
  <si>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</si>
  <si>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</si>
  <si>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</si>
  <si>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</si>
  <si>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</si>
  <si>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</si>
  <si>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</si>
  <si>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</si>
  <si>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</si>
  <si>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</si>
  <si>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</si>
  <si>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</si>
  <si>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</si>
  <si>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</si>
  <si>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</si>
  <si>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</si>
  <si>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</si>
  <si>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</si>
  <si>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</si>
  <si>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</si>
  <si>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</si>
  <si>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</si>
  <si>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</si>
  <si>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</si>
  <si>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</si>
  <si>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</si>
  <si>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</si>
  <si>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</si>
  <si>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</si>
  <si>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</si>
  <si>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</si>
  <si>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</si>
  <si>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</si>
  <si>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</si>
  <si>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</si>
  <si>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</si>
  <si>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</si>
  <si>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</si>
  <si>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</si>
  <si>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</si>
  <si>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</si>
  <si>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</si>
  <si>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</si>
  <si>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</si>
  <si>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</si>
  <si>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</si>
  <si>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</si>
  <si>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</si>
  <si>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</si>
  <si>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</si>
  <si>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</si>
  <si>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</si>
  <si>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</si>
  <si>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</si>
  <si>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</si>
  <si>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</si>
  <si>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</si>
  <si>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</si>
  <si>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</si>
  <si>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</si>
  <si>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</si>
  <si>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</si>
  <si>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</si>
  <si>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</si>
  <si>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</si>
  <si>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</si>
  <si>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</si>
  <si>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</si>
  <si>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</si>
  <si>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</si>
  <si>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</si>
  <si>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</si>
  <si>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</si>
  <si>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</si>
  <si>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</si>
  <si>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</si>
  <si>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</si>
  <si>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</si>
  <si>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</si>
  <si>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</si>
  <si>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</si>
  <si>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</si>
  <si>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</si>
  <si>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</si>
  <si>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</si>
  <si>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</si>
  <si>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</si>
  <si>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</si>
  <si>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</si>
  <si>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</si>
  <si>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</si>
  <si>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</si>
  <si>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</si>
  <si>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</si>
  <si>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</si>
  <si>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</si>
  <si>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</si>
  <si>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</si>
  <si>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</si>
  <si>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</si>
  <si>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</si>
  <si>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</si>
  <si>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</si>
  <si>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</si>
  <si>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</si>
  <si>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</si>
  <si>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</si>
  <si>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</si>
  <si>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</si>
  <si>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</si>
  <si>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</si>
  <si>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</si>
  <si>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</si>
  <si>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</si>
  <si>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</si>
  <si>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</si>
  <si>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</si>
  <si>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</si>
  <si>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</si>
  <si>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</si>
  <si>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</si>
  <si>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</si>
  <si>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</si>
  <si>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</si>
  <si>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</si>
  <si>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</si>
  <si>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</si>
  <si>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</si>
  <si>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</si>
  <si>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</si>
  <si>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</si>
  <si>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</si>
  <si>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</si>
  <si>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</si>
  <si>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</si>
  <si>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</si>
  <si>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</si>
  <si>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</si>
  <si>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</si>
  <si>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</si>
  <si>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</si>
  <si>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</si>
  <si>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</si>
  <si>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</si>
  <si>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</si>
  <si>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</si>
  <si>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</si>
  <si>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</si>
  <si>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</si>
  <si>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</si>
  <si>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</si>
  <si>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</si>
  <si>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</si>
  <si>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</si>
  <si>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</si>
  <si>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</si>
  <si>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</si>
  <si>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</si>
  <si>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</si>
  <si>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</si>
  <si>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</si>
  <si>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</si>
  <si>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</si>
  <si>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</si>
  <si>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</si>
  <si>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</si>
  <si>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</si>
  <si>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</si>
  <si>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</si>
  <si>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</si>
  <si>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</si>
  <si>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</si>
  <si>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</si>
  <si>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</si>
  <si>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</si>
  <si>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</si>
  <si>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</si>
  <si>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</si>
  <si>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</si>
  <si>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</si>
  <si>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</si>
  <si>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</si>
  <si>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</si>
  <si>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</si>
  <si>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</si>
  <si>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</si>
  <si>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</si>
  <si>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</si>
  <si>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</si>
  <si>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</si>
  <si>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</si>
  <si>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</si>
  <si>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</si>
  <si>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</si>
  <si>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</si>
  <si>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</si>
  <si>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</si>
  <si>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</si>
  <si>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</si>
  <si>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</si>
  <si>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</si>
  <si>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</si>
  <si>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</si>
  <si>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</si>
  <si>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</si>
  <si>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</si>
  <si>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</si>
  <si>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</si>
  <si>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</si>
  <si>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</si>
  <si>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</si>
  <si>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</si>
  <si>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</si>
  <si>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</si>
  <si>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</si>
  <si>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</si>
  <si>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</si>
  <si>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</si>
  <si>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</si>
  <si>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</si>
  <si>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</si>
  <si>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</si>
  <si>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</si>
  <si>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</si>
  <si>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</si>
  <si>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</si>
  <si>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</si>
  <si>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</si>
  <si>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</si>
  <si>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</si>
  <si>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</si>
  <si>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</si>
  <si>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</si>
  <si>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</si>
  <si>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</si>
  <si>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</si>
  <si>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</si>
  <si>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</si>
  <si>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</si>
  <si>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</si>
  <si>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</si>
  <si>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</si>
  <si>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</si>
  <si>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</si>
  <si>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</si>
  <si>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</si>
  <si>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</si>
  <si>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</si>
  <si>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</si>
  <si>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</si>
  <si>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</si>
  <si>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</si>
  <si>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</si>
  <si>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</si>
  <si>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</si>
  <si>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</si>
  <si>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</si>
  <si>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</si>
  <si>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</si>
  <si>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</si>
  <si>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</si>
  <si>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</si>
  <si>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</si>
  <si>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</si>
  <si>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</si>
  <si>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</si>
  <si>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</si>
  <si>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</si>
  <si>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</si>
  <si>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</si>
  <si>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</si>
  <si>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</si>
  <si>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</si>
  <si>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</si>
  <si>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</si>
  <si>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</si>
  <si>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</si>
  <si>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</si>
  <si>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</si>
  <si>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</si>
  <si>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</si>
  <si>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</si>
  <si>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</si>
  <si>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</si>
  <si>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</si>
  <si>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</si>
  <si>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</si>
  <si>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</si>
  <si>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</si>
  <si>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</si>
  <si>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</si>
  <si>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</si>
  <si>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</si>
  <si>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</si>
  <si>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</si>
  <si>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</si>
  <si>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</si>
  <si>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</si>
  <si>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</si>
  <si>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</si>
  <si>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</si>
  <si>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</si>
  <si>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</si>
  <si>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</si>
  <si>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</si>
  <si>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</si>
  <si>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</si>
  <si>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</si>
  <si>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</si>
  <si>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</si>
  <si>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</si>
  <si>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</si>
  <si>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</si>
  <si>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</si>
  <si>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</si>
  <si>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</si>
  <si>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</si>
  <si>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</si>
  <si>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</si>
  <si>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</si>
  <si>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</si>
  <si>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</si>
  <si>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</si>
  <si>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</si>
  <si>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</si>
  <si>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</si>
  <si>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</si>
  <si>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</si>
  <si>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</si>
  <si>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</si>
  <si>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</si>
  <si>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</si>
  <si>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</si>
  <si>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</si>
  <si>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</si>
  <si>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</si>
  <si>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</si>
  <si>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</si>
  <si>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</si>
  <si>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</si>
  <si>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</si>
  <si>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</si>
  <si>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</si>
  <si>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</si>
  <si>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</si>
  <si>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</si>
  <si>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</si>
  <si>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</si>
  <si>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</si>
  <si>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</si>
  <si>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</si>
  <si>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</si>
  <si>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</si>
  <si>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</si>
  <si>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</si>
  <si>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</si>
  <si>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</si>
  <si>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</si>
  <si>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</si>
  <si>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</si>
  <si>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</si>
  <si>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</si>
  <si>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</si>
  <si>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</si>
  <si>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</si>
  <si>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</si>
  <si>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</si>
  <si>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</si>
  <si>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</si>
  <si>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</si>
  <si>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</si>
  <si>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</si>
  <si>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</si>
  <si>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</si>
  <si>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</si>
  <si>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</si>
  <si>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</si>
  <si>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</si>
  <si>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</si>
  <si>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</si>
  <si>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</si>
  <si>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</si>
  <si>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</si>
  <si>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</si>
  <si>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</si>
  <si>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</si>
  <si>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</si>
  <si>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</si>
  <si>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</si>
  <si>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</si>
  <si>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</si>
  <si>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</si>
  <si>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</si>
  <si>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</si>
  <si>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</si>
  <si>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</si>
  <si>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</si>
  <si>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</si>
  <si>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</si>
  <si>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</si>
  <si>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</si>
  <si>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</si>
  <si>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</si>
  <si>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</si>
  <si>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</si>
  <si>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</si>
  <si>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</si>
  <si>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</si>
  <si>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</si>
  <si>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</si>
  <si>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</si>
  <si>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</si>
  <si>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</si>
  <si>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</si>
  <si>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</si>
  <si>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</si>
  <si>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</si>
  <si>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</si>
  <si>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</si>
  <si>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</si>
  <si>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</si>
  <si>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</si>
  <si>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</si>
  <si>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</si>
  <si>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</si>
  <si>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</si>
  <si>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</si>
  <si>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</si>
  <si>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</si>
  <si>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</si>
  <si>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</si>
  <si>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</si>
  <si>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</si>
  <si>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</si>
  <si>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</si>
  <si>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</si>
  <si>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</si>
  <si>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</si>
  <si>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</si>
  <si>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</si>
  <si>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</si>
  <si>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</si>
  <si>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</si>
  <si>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</si>
  <si>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</si>
  <si>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</si>
  <si>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</si>
  <si>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</si>
  <si>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</si>
  <si>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</si>
  <si>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</si>
  <si>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</si>
  <si>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</si>
  <si>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</si>
  <si>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</si>
  <si>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</si>
  <si>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</si>
  <si>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</si>
  <si>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</si>
  <si>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</si>
  <si>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</si>
  <si>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</si>
  <si>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</si>
  <si>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</si>
  <si>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</si>
  <si>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</si>
  <si>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</si>
  <si>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</si>
  <si>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</si>
  <si>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</si>
  <si>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</si>
  <si>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</si>
  <si>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</si>
  <si>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</si>
  <si>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</si>
  <si>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</si>
  <si>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</si>
  <si>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</si>
  <si>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</si>
  <si>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</si>
  <si>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</si>
  <si>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</si>
  <si>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</si>
  <si>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</si>
  <si>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</si>
  <si>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</si>
  <si>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</si>
  <si>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</si>
  <si>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</si>
  <si>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</si>
  <si>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</si>
  <si>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</si>
  <si>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</si>
  <si>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</si>
  <si>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</si>
  <si>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</si>
  <si>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</si>
  <si>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</si>
  <si>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</si>
  <si>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</si>
  <si>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</si>
  <si>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</si>
  <si>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</si>
  <si>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</si>
  <si>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</si>
  <si>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</si>
  <si>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</si>
  <si>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</si>
  <si>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</si>
  <si>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</si>
  <si>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</si>
  <si>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</si>
  <si>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</si>
  <si>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</si>
  <si>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</si>
  <si>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</si>
  <si>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</si>
  <si>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</si>
  <si>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</si>
  <si>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</si>
  <si>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</si>
  <si>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</si>
  <si>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</si>
  <si>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</si>
  <si>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</si>
  <si>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</si>
  <si>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</si>
  <si>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</si>
  <si>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</si>
  <si>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</si>
  <si>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</si>
  <si>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</si>
  <si>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</si>
  <si>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</si>
  <si>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</si>
  <si>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</si>
  <si>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</si>
  <si>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</si>
  <si>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</si>
  <si>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</si>
  <si>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</si>
  <si>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</si>
  <si>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</si>
  <si>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</si>
  <si>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</si>
  <si>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</si>
  <si>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</si>
  <si>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</si>
  <si>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</si>
  <si>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</si>
  <si>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</si>
  <si>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</si>
  <si>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</si>
  <si>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</si>
  <si>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</si>
  <si>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</si>
  <si>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</si>
  <si>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</si>
  <si>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</si>
  <si>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</si>
  <si>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</si>
  <si>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</si>
  <si>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</si>
  <si>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</si>
  <si>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</si>
  <si>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</si>
  <si>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</si>
  <si>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</si>
  <si>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</si>
  <si>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</si>
  <si>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</si>
  <si>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</si>
  <si>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</si>
  <si>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</si>
  <si>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</si>
  <si>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</si>
  <si>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</si>
  <si>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</si>
  <si>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</si>
  <si>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</si>
  <si>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</si>
  <si>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</si>
  <si>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</si>
  <si>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</si>
  <si>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</si>
  <si>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</si>
  <si>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</si>
  <si>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</si>
  <si>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</si>
  <si>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</si>
  <si>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</si>
  <si>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</si>
  <si>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</si>
  <si>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</si>
  <si>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</si>
  <si>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</si>
  <si>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</si>
  <si>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</si>
  <si>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</si>
  <si>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</si>
  <si>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</si>
  <si>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</si>
  <si>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</si>
  <si>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</si>
  <si>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</si>
  <si>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</si>
  <si>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</si>
  <si>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</si>
  <si>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</si>
  <si>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</si>
  <si>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</si>
  <si>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</si>
  <si>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</si>
  <si>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</si>
  <si>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</si>
  <si>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</si>
  <si>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</si>
  <si>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</si>
  <si>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</si>
  <si>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</si>
  <si>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</si>
  <si>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</si>
  <si>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</si>
  <si>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</si>
  <si>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</si>
  <si>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</si>
  <si>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</si>
  <si>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</si>
  <si>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</si>
  <si>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</si>
  <si>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</si>
  <si>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</si>
  <si>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</si>
  <si>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</si>
  <si>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</si>
  <si>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</si>
  <si>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</si>
  <si>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</si>
  <si>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</si>
  <si>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</si>
  <si>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</si>
  <si>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</si>
  <si>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</si>
  <si>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</si>
  <si>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</si>
  <si>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</si>
  <si>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</si>
  <si>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</si>
  <si>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</si>
  <si>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</si>
  <si>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</si>
  <si>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</si>
  <si>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</si>
  <si>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</si>
  <si>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</si>
  <si>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</si>
  <si>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</si>
  <si>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</si>
  <si>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</si>
  <si>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</si>
  <si>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</si>
  <si>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</si>
  <si>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</si>
  <si>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</si>
  <si>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</si>
  <si>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</si>
  <si>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</si>
  <si>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</si>
  <si>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</si>
  <si>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</si>
  <si>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</si>
  <si>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</si>
  <si>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</si>
  <si>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</si>
  <si>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</si>
  <si>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</si>
  <si>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</si>
  <si>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</si>
  <si>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</si>
  <si>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</si>
  <si>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</si>
  <si>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</si>
  <si>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</si>
  <si>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</si>
  <si>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</si>
  <si>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</si>
  <si>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</si>
  <si>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</si>
  <si>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</si>
  <si>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</si>
  <si>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</si>
  <si>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</si>
  <si>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</si>
  <si>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</si>
  <si>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</si>
  <si>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</si>
  <si>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</si>
  <si>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</si>
  <si>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</si>
  <si>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</si>
  <si>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</si>
  <si>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</si>
  <si>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</si>
  <si>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</si>
  <si>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</si>
  <si>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</si>
  <si>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</si>
  <si>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</si>
  <si>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</si>
  <si>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</si>
  <si>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</si>
  <si>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</si>
  <si>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</si>
  <si>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</si>
  <si>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</si>
  <si>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</si>
  <si>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</si>
  <si>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</si>
  <si>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</si>
  <si>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</si>
  <si>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</si>
  <si>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</si>
  <si>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</si>
  <si>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</si>
  <si>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</si>
  <si>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</si>
  <si>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</si>
  <si>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</si>
  <si>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</si>
  <si>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</si>
  <si>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</si>
  <si>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</si>
  <si>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</si>
  <si>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</si>
  <si>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</si>
  <si>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</si>
  <si>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</si>
  <si>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</si>
  <si>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</si>
  <si>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</si>
  <si>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</si>
  <si>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</si>
  <si>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</si>
  <si>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</si>
  <si>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</si>
  <si>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</si>
  <si>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</si>
  <si>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</si>
  <si>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</si>
  <si>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</si>
  <si>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</si>
  <si>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</si>
  <si>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</si>
  <si>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</si>
  <si>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</si>
  <si>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</si>
  <si>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</si>
  <si>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</si>
  <si>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</si>
  <si>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</si>
  <si>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</si>
  <si>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</si>
  <si>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</si>
  <si>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</si>
  <si>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</si>
  <si>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</si>
  <si>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</si>
  <si>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</si>
  <si>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</si>
  <si>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</si>
  <si>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</si>
  <si>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</si>
  <si>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</si>
  <si>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</si>
  <si>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</si>
  <si>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</si>
  <si>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</si>
  <si>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</si>
  <si>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</si>
  <si>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</si>
  <si>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</si>
  <si>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</si>
  <si>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</si>
  <si>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</si>
  <si>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</si>
  <si>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</si>
  <si>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</si>
  <si>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</si>
  <si>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</si>
  <si>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</si>
  <si>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</si>
  <si>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</si>
  <si>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</si>
  <si>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</si>
  <si>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</si>
  <si>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</si>
  <si>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</si>
  <si>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</si>
  <si>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</si>
  <si>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</si>
  <si>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</si>
  <si>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</si>
  <si>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</si>
  <si>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</si>
  <si>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</si>
  <si>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</si>
  <si>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</si>
  <si>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</si>
  <si>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</si>
  <si>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</si>
  <si>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</si>
  <si>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</si>
  <si>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</si>
  <si>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</si>
  <si>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</si>
  <si>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</si>
  <si>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</si>
  <si>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</si>
  <si>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</si>
  <si>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</si>
  <si>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</si>
  <si>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</si>
  <si>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</si>
  <si>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</si>
  <si>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</si>
  <si>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</si>
  <si>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</si>
  <si>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</si>
  <si>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</si>
  <si>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</si>
  <si>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</si>
  <si>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</si>
  <si>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</si>
  <si>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</si>
  <si>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</si>
  <si>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</si>
  <si>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</si>
  <si>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</si>
  <si>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</si>
  <si>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</si>
  <si>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</si>
  <si>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</si>
  <si>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</si>
  <si>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</si>
  <si>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</si>
  <si>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</si>
  <si>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</si>
  <si>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</si>
  <si>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</si>
  <si>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</si>
  <si>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</si>
  <si>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</si>
  <si>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</si>
  <si>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</si>
  <si>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</si>
  <si>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</si>
  <si>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</si>
  <si>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</si>
  <si>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</si>
  <si>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</si>
  <si>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</si>
  <si>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</si>
  <si>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</si>
  <si>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</si>
  <si>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</si>
  <si>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</si>
  <si>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</si>
  <si>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</si>
  <si>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</si>
  <si>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</si>
  <si>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</si>
  <si>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</si>
  <si>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</si>
  <si>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</si>
  <si>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</si>
  <si>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</si>
  <si>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</si>
  <si>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</si>
  <si>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</si>
  <si>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</si>
  <si>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</si>
  <si>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</si>
  <si>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</si>
  <si>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</si>
  <si>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</si>
  <si>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</si>
  <si>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</si>
  <si>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</si>
  <si>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</si>
  <si>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</si>
  <si>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</si>
  <si>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</si>
  <si>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</si>
  <si>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</si>
  <si>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</si>
  <si>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</si>
  <si>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</si>
  <si>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</si>
  <si>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</si>
  <si>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</si>
  <si>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</si>
  <si>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</si>
  <si>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</si>
  <si>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</si>
  <si>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</si>
  <si>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</si>
  <si>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</si>
  <si>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</si>
  <si>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</si>
  <si>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</si>
  <si>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</si>
  <si>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</si>
  <si>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</si>
  <si>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</si>
  <si>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</si>
  <si>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</si>
  <si>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</si>
  <si>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</si>
  <si>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</si>
  <si>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</si>
  <si>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</si>
  <si>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</si>
  <si>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</si>
  <si>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</si>
  <si>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</si>
  <si>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</si>
  <si>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</si>
  <si>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</si>
  <si>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</si>
  <si>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</si>
  <si>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</si>
  <si>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</si>
  <si>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</si>
  <si>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</si>
  <si>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</si>
  <si>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</si>
  <si>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</si>
  <si>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</si>
  <si>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</si>
  <si>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</si>
  <si>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</si>
  <si>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</si>
  <si>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</si>
  <si>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</si>
  <si>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</si>
  <si>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</si>
  <si>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</si>
  <si>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</si>
  <si>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</si>
  <si>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</si>
  <si>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</si>
  <si>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</si>
  <si>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</si>
  <si>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</si>
  <si>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</si>
  <si>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</si>
  <si>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</si>
  <si>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</si>
  <si>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</si>
  <si>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</si>
  <si>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</si>
  <si>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</si>
  <si>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</si>
  <si>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</si>
  <si>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</si>
  <si>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</si>
  <si>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</si>
  <si>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</si>
  <si>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</si>
  <si>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</si>
  <si>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</si>
  <si>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</si>
  <si>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</si>
  <si>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</si>
  <si>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</si>
  <si>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</si>
  <si>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</si>
  <si>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</si>
  <si>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</si>
  <si>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</si>
  <si>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</si>
  <si>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</si>
  <si>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</si>
  <si>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</si>
  <si>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</si>
  <si>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</si>
  <si>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</si>
  <si>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</si>
  <si>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</si>
  <si>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</si>
  <si>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</si>
  <si>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</si>
  <si>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</si>
  <si>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</si>
  <si>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</si>
  <si>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</si>
  <si>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</si>
  <si>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</si>
  <si>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</si>
  <si>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</si>
  <si>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</si>
  <si>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</si>
  <si>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</si>
  <si>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</si>
  <si>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</si>
  <si>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</si>
  <si>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</si>
  <si>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</si>
  <si>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</si>
  <si>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</si>
  <si>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</si>
  <si>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</si>
  <si>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</si>
  <si>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</si>
  <si>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</si>
  <si>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</si>
  <si>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</si>
  <si>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</si>
  <si>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</si>
  <si>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</si>
  <si>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</si>
  <si>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</si>
  <si>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</si>
  <si>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</si>
  <si>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</si>
  <si>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</si>
  <si>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</si>
  <si>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</si>
  <si>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</si>
  <si>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</si>
  <si>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</si>
  <si>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</si>
  <si>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</si>
  <si>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</si>
  <si>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</si>
  <si>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</si>
  <si>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</si>
  <si>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</si>
  <si>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</si>
  <si>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</si>
  <si>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</si>
  <si>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</si>
  <si>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</si>
  <si>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</si>
  <si>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</si>
  <si>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</si>
  <si>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</si>
  <si>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</si>
  <si>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</si>
  <si>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</si>
  <si>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</si>
  <si>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</si>
  <si>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</si>
  <si>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</si>
  <si>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</si>
  <si>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</si>
  <si>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</si>
  <si>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</si>
  <si>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</si>
  <si>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</si>
  <si>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</si>
  <si>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</si>
  <si>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</si>
  <si>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</si>
  <si>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</si>
  <si>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</si>
  <si>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</si>
  <si>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</si>
  <si>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</si>
  <si>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</si>
  <si>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</si>
  <si>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</si>
  <si>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</si>
  <si>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</si>
  <si>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</si>
  <si>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</si>
  <si>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</si>
  <si>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</si>
  <si>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</si>
  <si>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</si>
  <si>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</si>
  <si>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</si>
  <si>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</si>
  <si>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</si>
  <si>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</si>
  <si>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</si>
  <si>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</si>
  <si>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</si>
  <si>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</si>
  <si>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</si>
  <si>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</si>
  <si>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</si>
  <si>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</si>
  <si>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</si>
  <si>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</si>
  <si>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</si>
  <si>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</si>
  <si>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</si>
  <si>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</si>
  <si>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</si>
  <si>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</si>
  <si>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</si>
  <si>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</si>
  <si>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</si>
  <si>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</si>
  <si>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</si>
  <si>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</si>
  <si>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</si>
  <si>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</si>
  <si>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</si>
  <si>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</si>
  <si>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</si>
  <si>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</si>
  <si>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</si>
  <si>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</si>
  <si>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</si>
  <si>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</si>
  <si>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</si>
  <si>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</si>
  <si>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</si>
  <si>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</si>
  <si>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</si>
  <si>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</si>
  <si>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</si>
  <si>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</si>
  <si>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</si>
  <si>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</si>
  <si>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</si>
  <si>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</si>
  <si>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</si>
  <si>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</si>
  <si>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</si>
  <si>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</si>
  <si>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</si>
  <si>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</si>
  <si>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</si>
  <si>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</si>
  <si>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</si>
  <si>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</si>
  <si>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</si>
  <si>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</si>
  <si>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</si>
  <si>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</si>
  <si>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</si>
  <si>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</si>
  <si>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</si>
  <si>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</si>
  <si>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</si>
  <si>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</si>
  <si>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</si>
  <si>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</si>
  <si>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</si>
  <si>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</si>
  <si>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</si>
  <si>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</si>
  <si>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</si>
  <si>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</si>
  <si>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</si>
  <si>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</si>
  <si>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</si>
  <si>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</si>
  <si>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</si>
  <si>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</si>
  <si>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</si>
  <si>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</si>
  <si>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</si>
  <si>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</si>
  <si>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</si>
  <si>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</si>
  <si>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</si>
  <si>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</si>
  <si>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</si>
  <si>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</si>
  <si>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</si>
  <si>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</si>
  <si>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</si>
  <si>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</si>
  <si>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</si>
  <si>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</si>
  <si>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</si>
  <si>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</si>
  <si>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</si>
  <si>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</si>
  <si>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</si>
  <si>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</si>
  <si>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</si>
  <si>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</si>
  <si>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</si>
  <si>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</si>
  <si>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</si>
  <si>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</si>
  <si>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</si>
  <si>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</si>
  <si>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</si>
  <si>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</si>
  <si>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</si>
  <si>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</si>
  <si>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</si>
  <si>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</si>
  <si>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</si>
  <si>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</si>
  <si>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</si>
  <si>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</si>
  <si>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</si>
  <si>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</si>
  <si>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</si>
  <si>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</si>
  <si>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</si>
  <si>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</si>
  <si>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</si>
  <si>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</si>
  <si>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</si>
  <si>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</si>
  <si>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</si>
  <si>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</si>
  <si>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</si>
  <si>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</si>
  <si>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</si>
  <si>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</si>
  <si>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</si>
  <si>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</si>
  <si>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</si>
  <si>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</si>
  <si>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</si>
  <si>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</si>
  <si>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</si>
  <si>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</si>
  <si>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</si>
  <si>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</si>
  <si>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</si>
  <si>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</si>
  <si>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</si>
  <si>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</si>
  <si>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</si>
  <si>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</si>
  <si>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</si>
  <si>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</si>
  <si>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</si>
  <si>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</si>
  <si>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</si>
  <si>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</si>
  <si>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</si>
  <si>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</si>
  <si>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</si>
  <si>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</si>
  <si>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</si>
  <si>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</si>
  <si>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</si>
  <si>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</si>
  <si>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</si>
  <si>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</si>
  <si>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</si>
  <si>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</si>
  <si>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</si>
  <si>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</si>
  <si>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</si>
  <si>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</si>
  <si>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</si>
  <si>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</si>
  <si>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</si>
  <si>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</si>
  <si>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</si>
  <si>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</si>
  <si>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</si>
  <si>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</si>
  <si>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</si>
  <si>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</si>
  <si>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</si>
  <si>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</si>
  <si>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</si>
  <si>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</si>
  <si>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</si>
  <si>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</si>
  <si>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</si>
  <si>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</si>
  <si>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</si>
  <si>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</si>
  <si>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</si>
  <si>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</si>
  <si>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</si>
  <si>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</si>
  <si>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</si>
  <si>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</si>
  <si>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</si>
  <si>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</si>
  <si>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</si>
  <si>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</si>
  <si>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</si>
  <si>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</si>
  <si>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</si>
  <si>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</si>
  <si>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</si>
  <si>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</si>
  <si>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</si>
  <si>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</si>
  <si>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</si>
  <si>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</si>
  <si>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</si>
  <si>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</si>
  <si>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</si>
  <si>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</si>
  <si>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</si>
  <si>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</si>
  <si>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</si>
  <si>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</si>
  <si>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</si>
  <si>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</si>
  <si>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</si>
  <si>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</si>
  <si>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</si>
  <si>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</si>
  <si>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</si>
  <si>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</si>
  <si>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</si>
  <si>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</si>
  <si>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</si>
  <si>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</si>
  <si>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</si>
  <si>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</si>
  <si>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</si>
  <si>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</si>
  <si>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</si>
  <si>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</si>
  <si>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</si>
  <si>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</si>
  <si>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</si>
  <si>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</si>
  <si>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</si>
  <si>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</si>
  <si>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</si>
  <si>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</si>
  <si>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</si>
  <si>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</si>
  <si>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</si>
  <si>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</si>
  <si>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</si>
  <si>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</si>
  <si>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</si>
  <si>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</si>
  <si>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</si>
  <si>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</si>
  <si>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</si>
  <si>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</si>
  <si>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</si>
  <si>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</si>
  <si>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</si>
  <si>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</si>
  <si>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</si>
  <si>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</si>
  <si>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</si>
  <si>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</si>
  <si>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</si>
  <si>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</si>
  <si>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</si>
  <si>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</si>
  <si>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</si>
  <si>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</si>
  <si>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</si>
  <si>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</si>
  <si>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</si>
  <si>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</si>
  <si>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</si>
  <si>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</si>
  <si>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</si>
  <si>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</si>
  <si>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</si>
  <si>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</si>
  <si>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</si>
  <si>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</si>
  <si>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</si>
  <si>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</si>
  <si>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</si>
  <si>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</si>
  <si>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</si>
  <si>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</si>
  <si>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</si>
  <si>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</si>
  <si>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</si>
  <si>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</si>
  <si>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</si>
  <si>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</si>
  <si>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</si>
  <si>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</si>
  <si>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</si>
  <si>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</si>
  <si>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</si>
  <si>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</si>
  <si>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</si>
  <si>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</si>
  <si>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</si>
  <si>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</si>
  <si>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</si>
  <si>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</si>
  <si>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</si>
  <si>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</si>
  <si>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</si>
  <si>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</si>
  <si>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</si>
  <si>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</si>
  <si>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</si>
  <si>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</si>
  <si>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</si>
  <si>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</si>
  <si>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</si>
  <si>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</si>
  <si>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</si>
  <si>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</si>
  <si>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</si>
  <si>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</si>
  <si>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</si>
  <si>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</si>
  <si>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</si>
  <si>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</si>
  <si>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</si>
  <si>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</si>
  <si>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</si>
  <si>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</si>
  <si>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</si>
  <si>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</si>
  <si>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</si>
  <si>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</si>
  <si>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</si>
  <si>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</si>
  <si>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</si>
  <si>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</si>
  <si>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</si>
  <si>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</si>
  <si>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</si>
  <si>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</si>
  <si>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</si>
  <si>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</si>
  <si>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</si>
  <si>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</si>
  <si>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</si>
  <si>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</si>
  <si>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</si>
  <si>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</si>
  <si>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</si>
  <si>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</si>
  <si>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</si>
  <si>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</si>
  <si>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</si>
  <si>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</si>
  <si>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</si>
  <si>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</si>
  <si>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</si>
  <si>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</si>
  <si>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</si>
  <si>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</si>
  <si>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</si>
  <si>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</si>
  <si>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</si>
  <si>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</si>
  <si>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</si>
  <si>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</si>
  <si>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</si>
  <si>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</si>
  <si>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</si>
  <si>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</si>
  <si>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</si>
  <si>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</si>
  <si>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</si>
  <si>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</si>
  <si>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</si>
  <si>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</si>
  <si>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</si>
  <si>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</si>
  <si>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</si>
  <si>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</si>
  <si>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</si>
  <si>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</si>
  <si>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</si>
  <si>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</si>
  <si>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</si>
  <si>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</si>
  <si>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</si>
  <si>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</si>
  <si>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</si>
  <si>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</si>
  <si>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</si>
  <si>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</si>
  <si>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</si>
  <si>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</si>
  <si>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</si>
  <si>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</si>
  <si>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</si>
  <si>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</si>
  <si>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</si>
  <si>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</si>
  <si>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</si>
  <si>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</si>
  <si>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</si>
  <si>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</si>
  <si>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</si>
  <si>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</si>
  <si>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</si>
  <si>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</si>
  <si>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</si>
  <si>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</si>
  <si>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</si>
  <si>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</si>
  <si>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</si>
  <si>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</si>
  <si>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</si>
  <si>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</si>
  <si>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</si>
  <si>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</si>
  <si>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</si>
  <si>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</si>
  <si>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</si>
  <si>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</si>
  <si>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</si>
  <si>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</si>
  <si>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</si>
  <si>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</si>
  <si>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</si>
  <si>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</si>
  <si>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</si>
  <si>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</si>
  <si>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</si>
  <si>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</si>
  <si>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</si>
  <si>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</si>
  <si>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</si>
  <si>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</si>
  <si>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</si>
  <si>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</si>
  <si>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</si>
  <si>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</si>
  <si>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</si>
  <si>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</si>
  <si>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</si>
  <si>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</si>
  <si>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</si>
  <si>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</si>
  <si>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</si>
  <si>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</si>
  <si>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</si>
  <si>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</si>
  <si>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</si>
  <si>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</si>
  <si>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</si>
  <si>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</si>
  <si>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</si>
  <si>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</si>
  <si>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</si>
  <si>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</si>
  <si>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</si>
  <si>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</si>
  <si>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</si>
  <si>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</si>
  <si>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</si>
  <si>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</si>
  <si>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</si>
  <si>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</si>
  <si>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</si>
  <si>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</si>
  <si>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</si>
  <si>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</si>
  <si>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</si>
  <si>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</si>
  <si>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</si>
  <si>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</si>
  <si>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</si>
  <si>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</si>
  <si>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</si>
  <si>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</si>
  <si>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</si>
  <si>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</si>
  <si>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</si>
  <si>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</si>
  <si>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</si>
  <si>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</si>
  <si>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</si>
  <si>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</si>
  <si>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</si>
  <si>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</si>
  <si>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</si>
  <si>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</si>
  <si>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</si>
  <si>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</si>
  <si>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</si>
  <si>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</si>
  <si>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</si>
  <si>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</si>
  <si>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</si>
  <si>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</si>
  <si>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</si>
  <si>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</si>
  <si>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</si>
  <si>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</si>
  <si>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</si>
  <si>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</si>
  <si>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</si>
  <si>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</si>
  <si>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</si>
  <si>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</si>
  <si>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</si>
  <si>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</si>
  <si>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</si>
  <si>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</si>
  <si>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</si>
  <si>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</si>
  <si>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</si>
  <si>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</si>
  <si>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</si>
  <si>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</si>
  <si>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</si>
  <si>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</si>
  <si>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</si>
  <si>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</si>
  <si>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</si>
  <si>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</si>
  <si>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</si>
  <si>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</si>
  <si>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</si>
  <si>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</si>
  <si>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</si>
  <si>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</si>
  <si>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</si>
  <si>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</si>
  <si>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</si>
  <si>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</si>
  <si>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</si>
  <si>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</si>
  <si>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</si>
  <si>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</si>
  <si>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</si>
  <si>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</si>
  <si>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</si>
  <si>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</si>
  <si>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</si>
  <si>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</si>
  <si>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</si>
  <si>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</si>
  <si>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</si>
  <si>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</si>
  <si>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</si>
  <si>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</si>
  <si>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</si>
  <si>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</si>
  <si>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</si>
  <si>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</si>
  <si>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</si>
  <si>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</si>
  <si>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</si>
  <si>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</si>
  <si>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</si>
  <si>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</si>
  <si>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</si>
  <si>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</si>
  <si>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</si>
  <si>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</si>
  <si>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</si>
  <si>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</si>
  <si>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</si>
  <si>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</si>
  <si>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</si>
  <si>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</si>
  <si>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</si>
  <si>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</si>
  <si>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</si>
  <si>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</si>
  <si>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</si>
  <si>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</si>
  <si>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</si>
  <si>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</si>
  <si>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</si>
  <si>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</si>
  <si>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</si>
  <si>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</si>
  <si>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</si>
  <si>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</si>
  <si>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</si>
  <si>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</si>
  <si>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</si>
  <si>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</si>
  <si>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</si>
  <si>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</si>
  <si>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</si>
  <si>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</si>
  <si>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</si>
  <si>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</si>
  <si>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</si>
  <si>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</si>
  <si>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</si>
  <si>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</si>
  <si>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</si>
  <si>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</si>
  <si>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</si>
  <si>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</si>
  <si>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</si>
  <si>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</si>
  <si>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</si>
  <si>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</si>
  <si>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</si>
  <si>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</si>
  <si>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</si>
  <si>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</si>
  <si>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</si>
  <si>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</si>
  <si>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</si>
  <si>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</si>
  <si>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</si>
  <si>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</si>
  <si>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</si>
  <si>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</si>
  <si>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</si>
  <si>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</si>
  <si>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</si>
  <si>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</si>
  <si>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</si>
  <si>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</si>
  <si>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</si>
  <si>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</si>
  <si>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</si>
  <si>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</si>
  <si>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</si>
  <si>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</si>
  <si>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</si>
  <si>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</si>
  <si>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</si>
  <si>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</si>
  <si>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</si>
  <si>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</si>
  <si>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</si>
  <si>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</si>
  <si>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</si>
  <si>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</si>
  <si>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</si>
  <si>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</si>
  <si>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</si>
  <si>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</si>
  <si>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</si>
  <si>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</si>
  <si>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</si>
  <si>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</si>
  <si>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</si>
  <si>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</si>
  <si>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</si>
  <si>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</si>
  <si>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</si>
  <si>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</si>
  <si>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</si>
  <si>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</si>
  <si>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</si>
  <si>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</si>
  <si>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</si>
  <si>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</si>
  <si>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</si>
  <si>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</si>
  <si>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</si>
  <si>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</si>
  <si>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</si>
  <si>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</si>
  <si>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</si>
  <si>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</si>
  <si>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</si>
  <si>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</si>
  <si>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</si>
  <si>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</si>
  <si>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</si>
  <si>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</si>
  <si>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</si>
  <si>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</si>
  <si>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</si>
  <si>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</si>
  <si>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</si>
  <si>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</si>
  <si>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</si>
  <si>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</si>
  <si>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</si>
  <si>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</si>
  <si>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</si>
  <si>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</si>
  <si>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</si>
  <si>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</si>
  <si>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</si>
  <si>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</si>
  <si>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</si>
  <si>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</si>
  <si>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</si>
  <si>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</si>
  <si>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</si>
  <si>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</si>
  <si>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</si>
  <si>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</si>
  <si>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</si>
  <si>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</si>
  <si>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</si>
  <si>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</si>
  <si>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</si>
  <si>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</si>
  <si>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</si>
  <si>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</si>
  <si>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</si>
  <si>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</si>
  <si>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</si>
  <si>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</si>
  <si>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</si>
  <si>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</si>
  <si>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</si>
  <si>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</si>
  <si>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</si>
  <si>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</si>
  <si>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</si>
  <si>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</si>
  <si>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</si>
  <si>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</si>
  <si>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</si>
  <si>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</si>
  <si>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</si>
  <si>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</si>
  <si>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</si>
  <si>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</si>
  <si>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</si>
  <si>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</si>
  <si>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</si>
  <si>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</si>
  <si>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</si>
  <si>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</si>
  <si>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</si>
  <si>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</si>
  <si>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</si>
  <si>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</si>
  <si>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</si>
  <si>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</si>
  <si>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</si>
  <si>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</si>
  <si>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</si>
  <si>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</si>
  <si>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</si>
  <si>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</si>
  <si>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</si>
  <si>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</si>
  <si>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</si>
  <si>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</si>
  <si>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</si>
  <si>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</si>
  <si>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</si>
  <si>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</si>
  <si>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</si>
  <si>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</si>
  <si>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</si>
  <si>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</si>
  <si>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</si>
  <si>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</si>
  <si>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</si>
  <si>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</si>
  <si>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</si>
  <si>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</si>
  <si>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</si>
  <si>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</si>
  <si>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</si>
  <si>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</si>
  <si>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</si>
  <si>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</si>
  <si>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</si>
  <si>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</si>
  <si>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</si>
  <si>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</si>
  <si>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</si>
  <si>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</si>
  <si>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</si>
  <si>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</si>
  <si>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</si>
  <si>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</si>
  <si>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</si>
  <si>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</si>
  <si>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</si>
  <si>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</si>
  <si>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</si>
  <si>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</si>
  <si>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</si>
  <si>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</si>
  <si>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</si>
  <si>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</si>
  <si>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</si>
  <si>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</si>
  <si>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</si>
  <si>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</si>
  <si>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</si>
  <si>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</si>
  <si>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</si>
  <si>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</si>
  <si>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</si>
  <si>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</si>
  <si>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</si>
  <si>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</si>
  <si>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</si>
  <si>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</si>
  <si>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</si>
  <si>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</si>
  <si>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</si>
  <si>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</si>
  <si>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</si>
  <si>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</si>
  <si>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</si>
  <si>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</si>
  <si>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</si>
  <si>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</si>
  <si>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</si>
  <si>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</si>
  <si>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</si>
  <si>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</si>
  <si>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</si>
  <si>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</si>
  <si>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</si>
  <si>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</si>
  <si>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</si>
  <si>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</si>
  <si>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</si>
  <si>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</si>
  <si>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</si>
  <si>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</si>
  <si>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</si>
  <si>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</si>
  <si>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</si>
  <si>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</si>
  <si>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</si>
  <si>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</si>
  <si>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</si>
  <si>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</si>
  <si>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</si>
  <si>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</si>
  <si>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</si>
  <si>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</si>
  <si>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</si>
  <si>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</si>
  <si>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</si>
  <si>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</si>
  <si>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</si>
  <si>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</si>
  <si>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</si>
  <si>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</si>
  <si>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</si>
  <si>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</si>
  <si>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</si>
  <si>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</si>
  <si>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</si>
  <si>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</si>
  <si>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</si>
  <si>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</si>
  <si>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</si>
  <si>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</si>
  <si>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</si>
  <si>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</si>
  <si>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</si>
  <si>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</si>
  <si>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</si>
  <si>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</si>
  <si>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</si>
  <si>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</si>
  <si>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</si>
  <si>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</si>
  <si>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</si>
  <si>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</si>
  <si>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</si>
  <si>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</si>
  <si>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</si>
  <si>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</si>
  <si>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</si>
  <si>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</si>
  <si>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</si>
  <si>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</si>
  <si>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</si>
  <si>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</si>
  <si>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</si>
  <si>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</si>
  <si>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</si>
  <si>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</si>
  <si>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</si>
  <si>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</si>
  <si>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</si>
  <si>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</si>
  <si>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</si>
  <si>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</si>
  <si>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</si>
  <si>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</si>
  <si>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</si>
  <si>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</si>
  <si>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</si>
  <si>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</si>
  <si>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</si>
  <si>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</si>
  <si>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</si>
  <si>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</si>
  <si>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</si>
  <si>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</si>
  <si>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</si>
  <si>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</si>
  <si>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</si>
  <si>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</si>
  <si>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</si>
  <si>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</si>
  <si>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</si>
  <si>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</si>
  <si>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</si>
  <si>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</si>
  <si>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</si>
  <si>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</si>
  <si>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</si>
  <si>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</si>
  <si>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</si>
  <si>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</si>
  <si>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</si>
  <si>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</si>
  <si>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</si>
  <si>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</si>
  <si>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</si>
  <si>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</si>
  <si>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</si>
  <si>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</si>
  <si>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</si>
  <si>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</si>
  <si>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</si>
  <si>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</si>
  <si>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</si>
  <si>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</si>
  <si>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</si>
  <si>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</si>
  <si>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</si>
  <si>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</si>
  <si>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</si>
  <si>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</si>
  <si>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</si>
  <si>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</si>
  <si>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</si>
  <si>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</si>
  <si>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</si>
  <si>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</si>
  <si>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</si>
  <si>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</si>
  <si>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</si>
  <si>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</si>
  <si>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</si>
  <si>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</si>
  <si>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</si>
  <si>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</si>
  <si>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</si>
  <si>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</si>
  <si>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</si>
  <si>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</si>
  <si>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</si>
  <si>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</si>
  <si>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</si>
  <si>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</si>
  <si>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</si>
  <si>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</si>
  <si>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</si>
  <si>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</si>
  <si>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</si>
  <si>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</si>
  <si>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</si>
  <si>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</si>
  <si>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</si>
  <si>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</si>
  <si>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</si>
  <si>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</si>
  <si>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</si>
  <si>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</si>
  <si>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</si>
  <si>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</si>
  <si>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</si>
  <si>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</si>
  <si>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</si>
  <si>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</si>
  <si>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</si>
  <si>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</si>
  <si>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</si>
  <si>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</si>
  <si>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</si>
  <si>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</si>
  <si>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</si>
  <si>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</si>
  <si>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</si>
  <si>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</si>
  <si>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</si>
  <si>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</si>
  <si>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</si>
  <si>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</si>
  <si>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</si>
  <si>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</si>
  <si>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</si>
  <si>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</si>
  <si>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</si>
  <si>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</si>
  <si>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</si>
  <si>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</si>
  <si>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</si>
  <si>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</si>
  <si>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</si>
  <si>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</si>
  <si>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</si>
  <si>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</si>
  <si>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</si>
  <si>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</si>
  <si>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</si>
  <si>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</si>
  <si>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</si>
  <si>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</si>
  <si>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</si>
  <si>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</si>
  <si>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</si>
  <si>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</si>
  <si>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</si>
  <si>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</si>
  <si>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</si>
  <si>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</si>
  <si>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</si>
  <si>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</si>
  <si>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</si>
  <si>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</si>
  <si>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</si>
  <si>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</si>
  <si>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</si>
  <si>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</si>
  <si>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</si>
  <si>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</si>
  <si>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</si>
  <si>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</si>
  <si>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</si>
  <si>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</si>
  <si>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</si>
  <si>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</si>
  <si>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</si>
  <si>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</si>
  <si>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</si>
  <si>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</si>
  <si>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</si>
  <si>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</si>
  <si>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</si>
  <si>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</si>
  <si>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</si>
  <si>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</si>
  <si>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</si>
  <si>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</si>
  <si>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</si>
  <si>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</si>
  <si>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</si>
  <si>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</si>
  <si>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</si>
  <si>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</si>
  <si>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</si>
  <si>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</si>
  <si>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</si>
  <si>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</si>
  <si>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</si>
  <si>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</si>
  <si>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</si>
  <si>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</si>
  <si>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</si>
  <si>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</si>
  <si>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</si>
  <si>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</si>
  <si>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</si>
  <si>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</si>
  <si>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</si>
  <si>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</si>
  <si>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</si>
  <si>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</si>
  <si>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</si>
  <si>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</si>
  <si>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</si>
  <si>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</si>
  <si>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</si>
  <si>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</si>
  <si>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</si>
  <si>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</si>
  <si>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</si>
  <si>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</si>
  <si>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</si>
  <si>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</si>
  <si>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</si>
  <si>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</si>
  <si>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</si>
  <si>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</si>
  <si>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</si>
  <si>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</si>
  <si>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</si>
  <si>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</si>
  <si>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</si>
  <si>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</si>
  <si>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</si>
  <si>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</si>
  <si>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</si>
  <si>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</si>
  <si>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</si>
  <si>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</si>
  <si>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</si>
  <si>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</si>
  <si>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</si>
  <si>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</si>
  <si>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</si>
  <si>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</si>
  <si>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</si>
  <si>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</si>
  <si>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</si>
  <si>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</si>
  <si>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</si>
  <si>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</si>
  <si>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</si>
  <si>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</si>
  <si>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</si>
  <si>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</si>
  <si>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</si>
  <si>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</si>
  <si>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</si>
  <si>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</si>
  <si>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</si>
  <si>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</si>
  <si>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</si>
  <si>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</si>
  <si>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</si>
  <si>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</si>
  <si>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</si>
  <si>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</si>
  <si>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</si>
  <si>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</si>
  <si>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</si>
  <si>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</si>
  <si>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</si>
  <si>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</si>
  <si>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</si>
  <si>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</si>
  <si>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</si>
  <si>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</si>
  <si>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</si>
  <si>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</si>
  <si>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</si>
  <si>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</si>
  <si>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</si>
  <si>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</si>
  <si>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</si>
  <si>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</si>
  <si>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</si>
  <si>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</si>
  <si>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</si>
  <si>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</si>
  <si>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</si>
  <si>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</si>
  <si>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</si>
  <si>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</si>
  <si>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</si>
  <si>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</si>
  <si>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</si>
  <si>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</si>
  <si>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</si>
  <si>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</si>
  <si>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</si>
  <si>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</si>
  <si>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</si>
  <si>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</si>
  <si>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</si>
  <si>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</si>
  <si>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</si>
  <si>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</si>
  <si>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</si>
  <si>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</si>
  <si>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</si>
  <si>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</si>
  <si>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</si>
  <si>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</si>
  <si>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</si>
  <si>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</si>
  <si>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</si>
  <si>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</si>
  <si>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</si>
  <si>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</si>
  <si>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</si>
  <si>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</si>
  <si>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</si>
  <si>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</si>
  <si>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</si>
  <si>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</si>
  <si>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</si>
  <si>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</si>
  <si>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</si>
  <si>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</si>
  <si>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</si>
  <si>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</si>
  <si>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</si>
  <si>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</si>
  <si>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</si>
  <si>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</si>
  <si>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</si>
  <si>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</si>
  <si>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</si>
  <si>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</si>
  <si>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</si>
  <si>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</si>
  <si>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</si>
  <si>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</si>
  <si>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</si>
  <si>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</si>
  <si>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</si>
  <si>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</si>
  <si>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</si>
  <si>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</si>
  <si>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</si>
  <si>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</si>
  <si>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</si>
  <si>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</si>
  <si>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</si>
  <si>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</si>
  <si>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</si>
  <si>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</si>
  <si>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</si>
  <si>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</si>
  <si>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</si>
  <si>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</si>
  <si>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</si>
  <si>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</si>
  <si>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</si>
  <si>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</si>
  <si>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</si>
  <si>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</si>
  <si>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</si>
  <si>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</si>
  <si>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</si>
  <si>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</si>
  <si>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</si>
  <si>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</si>
  <si>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</si>
  <si>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</si>
  <si>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</si>
  <si>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</si>
  <si>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</si>
  <si>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</si>
  <si>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</si>
  <si>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</si>
  <si>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</si>
  <si>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</si>
  <si>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</si>
  <si>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</si>
  <si>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</si>
  <si>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</si>
  <si>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</si>
  <si>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</si>
  <si>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</si>
  <si>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</si>
  <si>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</si>
  <si>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</si>
  <si>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</si>
  <si>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</si>
  <si>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</si>
  <si>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</si>
  <si>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</si>
  <si>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</si>
  <si>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</si>
  <si>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</si>
  <si>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</si>
  <si>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</si>
  <si>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</si>
  <si>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</si>
  <si>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</si>
  <si>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</si>
  <si>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</si>
  <si>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</si>
  <si>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</si>
  <si>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</si>
  <si>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</si>
  <si>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</si>
  <si>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</si>
  <si>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</si>
  <si>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</si>
  <si>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</si>
  <si>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</si>
  <si>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</si>
  <si>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</si>
  <si>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</si>
  <si>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</si>
  <si>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</si>
  <si>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</si>
  <si>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</si>
  <si>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</si>
  <si>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</si>
  <si>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</si>
  <si>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</si>
  <si>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</si>
  <si>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</si>
  <si>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</si>
  <si>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</si>
  <si>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</si>
  <si>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</si>
  <si>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</si>
  <si>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</si>
  <si>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</si>
  <si>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</si>
  <si>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</si>
  <si>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</si>
  <si>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</si>
  <si>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</si>
  <si>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</si>
  <si>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</si>
  <si>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</si>
  <si>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</si>
  <si>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</si>
  <si>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</si>
  <si>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</si>
  <si>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</si>
  <si>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</si>
  <si>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</si>
  <si>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</si>
  <si>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</si>
  <si>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</si>
  <si>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</si>
  <si>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</si>
  <si>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</si>
  <si>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</si>
  <si>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</si>
  <si>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</si>
  <si>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</si>
  <si>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</si>
  <si>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</si>
  <si>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</si>
  <si>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</si>
  <si>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</si>
  <si>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</si>
  <si>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</si>
  <si>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</si>
  <si>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</si>
  <si>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</si>
  <si>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</si>
  <si>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</si>
  <si>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</si>
  <si>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</si>
  <si>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</si>
  <si>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</si>
  <si>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</si>
  <si>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</si>
  <si>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</si>
  <si>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</si>
  <si>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</si>
  <si>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</si>
  <si>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</si>
  <si>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</si>
  <si>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</si>
  <si>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</si>
  <si>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</si>
  <si>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</si>
  <si>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</si>
  <si>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</si>
  <si>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</si>
  <si>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</si>
  <si>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</si>
  <si>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</si>
  <si>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</si>
  <si>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</si>
  <si>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</si>
  <si>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</si>
  <si>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</si>
  <si>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</si>
  <si>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</si>
  <si>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</si>
  <si>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</si>
  <si>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</si>
  <si>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</si>
  <si>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</si>
  <si>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</si>
  <si>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</si>
  <si>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</si>
  <si>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</si>
  <si>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</si>
  <si>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</si>
  <si>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</si>
  <si>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</si>
  <si>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</si>
  <si>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</si>
  <si>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</si>
  <si>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</si>
  <si>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</si>
  <si>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</si>
  <si>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</si>
  <si>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</si>
  <si>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</si>
  <si>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</si>
  <si>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</si>
  <si>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</si>
  <si>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</si>
  <si>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</si>
  <si>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</si>
  <si>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</si>
  <si>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</si>
  <si>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</si>
  <si>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</si>
  <si>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</si>
  <si>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</si>
  <si>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</si>
  <si>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</si>
  <si>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</si>
  <si>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</si>
  <si>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</si>
  <si>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</si>
  <si>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</si>
  <si>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</si>
  <si>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</si>
  <si>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</si>
  <si>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</si>
  <si>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</si>
  <si>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</si>
  <si>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</si>
  <si>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</si>
  <si>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</si>
  <si>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</si>
  <si>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</si>
  <si>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</si>
  <si>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</si>
  <si>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</si>
  <si>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</si>
  <si>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</si>
  <si>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</si>
  <si>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</si>
  <si>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</si>
  <si>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</si>
  <si>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</si>
  <si>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</si>
  <si>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</si>
  <si>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</si>
  <si>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</si>
  <si>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</si>
  <si>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</si>
  <si>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</si>
  <si>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</si>
  <si>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</si>
  <si>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</si>
  <si>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</si>
  <si>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</si>
  <si>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</si>
  <si>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</si>
  <si>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</si>
  <si>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</si>
  <si>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</si>
  <si>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</si>
  <si>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</si>
  <si>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</si>
  <si>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</si>
  <si>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</si>
  <si>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</si>
  <si>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</si>
  <si>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</si>
  <si>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</si>
  <si>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</si>
  <si>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</si>
  <si>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</si>
  <si>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</si>
  <si>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</si>
  <si>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</si>
  <si>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</si>
  <si>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</si>
  <si>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</si>
  <si>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</si>
  <si>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</si>
  <si>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</si>
  <si>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</si>
  <si>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</si>
  <si>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</si>
  <si>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</si>
  <si>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</si>
  <si>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</si>
  <si>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</si>
  <si>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</si>
  <si>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</si>
  <si>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</si>
  <si>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</si>
  <si>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</si>
  <si>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</si>
  <si>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</si>
  <si>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</si>
  <si>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</si>
  <si>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</si>
  <si>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</si>
  <si>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</si>
  <si>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</si>
  <si>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</si>
  <si>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</si>
  <si>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</si>
  <si>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</si>
  <si>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</si>
  <si>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</si>
  <si>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</si>
  <si>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</si>
  <si>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</si>
  <si>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</si>
  <si>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</si>
  <si>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</si>
  <si>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</si>
  <si>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</si>
  <si>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</si>
  <si>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</si>
  <si>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</si>
  <si>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</si>
  <si>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</si>
  <si>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</si>
  <si>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</si>
  <si>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</si>
  <si>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</si>
  <si>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</si>
  <si>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</si>
  <si>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</si>
  <si>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</si>
  <si>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</si>
  <si>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</si>
  <si>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</si>
  <si>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</si>
  <si>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</si>
  <si>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</si>
  <si>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</si>
  <si>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</si>
  <si>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</si>
  <si>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</si>
  <si>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</si>
  <si>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</si>
  <si>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</si>
  <si>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</si>
  <si>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</si>
  <si>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</si>
  <si>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</si>
  <si>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</si>
  <si>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</si>
  <si>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</si>
  <si>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</si>
  <si>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</si>
  <si>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</si>
  <si>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</si>
  <si>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</si>
  <si>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</si>
  <si>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</si>
  <si>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</si>
  <si>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</si>
  <si>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</si>
  <si>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</si>
  <si>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</si>
  <si>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</si>
  <si>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</si>
  <si>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</si>
  <si>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</si>
  <si>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</si>
  <si>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</si>
  <si>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</si>
  <si>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</si>
  <si>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</si>
  <si>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</si>
  <si>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</si>
  <si>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</si>
  <si>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</si>
  <si>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</si>
  <si>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</si>
  <si>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</si>
  <si>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</si>
  <si>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</si>
  <si>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</si>
  <si>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</si>
  <si>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</si>
  <si>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</si>
  <si>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</si>
  <si>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</si>
  <si>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</si>
  <si>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</si>
  <si>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</si>
  <si>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</si>
  <si>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</si>
  <si>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</si>
  <si>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</si>
  <si>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</si>
  <si>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</si>
  <si>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</si>
  <si>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</si>
  <si>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</si>
  <si>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</si>
  <si>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</si>
  <si>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</si>
  <si>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</si>
  <si>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</si>
  <si>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</si>
  <si>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</si>
  <si>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</si>
  <si>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</si>
  <si>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</si>
  <si>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</si>
  <si>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</si>
  <si>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</si>
  <si>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</si>
  <si>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</si>
  <si>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</si>
  <si>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</si>
  <si>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</si>
  <si>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</si>
  <si>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</si>
  <si>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</si>
  <si>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</si>
  <si>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</si>
  <si>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</si>
  <si>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</si>
  <si>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</si>
  <si>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</si>
  <si>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</si>
  <si>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</si>
  <si>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</si>
  <si>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</si>
  <si>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</si>
  <si>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</si>
  <si>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</si>
  <si>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</si>
  <si>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</si>
  <si>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</si>
  <si>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</si>
  <si>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</si>
  <si>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</si>
  <si>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</si>
  <si>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</si>
  <si>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</si>
  <si>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</si>
  <si>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</si>
  <si>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</si>
  <si>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</si>
  <si>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</si>
  <si>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</si>
  <si>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</si>
  <si>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</si>
  <si>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</si>
  <si>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</si>
  <si>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</si>
  <si>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</si>
  <si>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</si>
  <si>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</si>
  <si>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</si>
  <si>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</si>
  <si>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</si>
  <si>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</si>
  <si>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</si>
  <si>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</si>
  <si>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</si>
  <si>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</si>
  <si>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</si>
  <si>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</si>
  <si>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</si>
  <si>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</si>
  <si>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</si>
  <si>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</si>
  <si>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</si>
  <si>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</si>
  <si>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</si>
  <si>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</si>
  <si>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</si>
  <si>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</si>
  <si>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</si>
  <si>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</si>
  <si>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</si>
  <si>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</si>
  <si>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</si>
  <si>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</si>
  <si>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</si>
  <si>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</si>
  <si>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</si>
  <si>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</si>
  <si>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</si>
  <si>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</si>
  <si>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</si>
  <si>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</si>
  <si>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</si>
  <si>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</si>
  <si>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</si>
  <si>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</si>
  <si>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</si>
  <si>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</si>
  <si>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</si>
  <si>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</si>
  <si>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</si>
  <si>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</si>
  <si>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</si>
  <si>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</si>
  <si>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</si>
  <si>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</si>
  <si>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</si>
  <si>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</si>
  <si>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</si>
  <si>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</si>
  <si>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</si>
  <si>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</si>
  <si>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</si>
  <si>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</si>
  <si>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</si>
  <si>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</si>
  <si>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</si>
  <si>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</si>
  <si>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</si>
  <si>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</si>
  <si>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</si>
  <si>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</si>
  <si>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</si>
  <si>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</si>
  <si>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</si>
  <si>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</si>
  <si>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</si>
  <si>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</si>
  <si>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</si>
  <si>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</si>
  <si>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</si>
  <si>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</si>
  <si>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</si>
  <si>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</si>
  <si>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</si>
  <si>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</si>
  <si>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</si>
  <si>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</si>
  <si>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</si>
  <si>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</si>
  <si>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</si>
  <si>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</si>
  <si>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</si>
  <si>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</si>
  <si>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</si>
  <si>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</si>
  <si>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</si>
  <si>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</si>
  <si>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</si>
  <si>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</si>
  <si>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</si>
  <si>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</si>
  <si>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</si>
  <si>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</si>
  <si>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</si>
  <si>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</si>
  <si>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</si>
  <si>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</si>
  <si>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</si>
  <si>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</si>
  <si>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</si>
  <si>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</si>
  <si>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</si>
  <si>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</si>
  <si>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</si>
  <si>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</si>
  <si>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</si>
  <si>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</si>
  <si>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</si>
  <si>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</si>
  <si>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</si>
  <si>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</si>
  <si>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</si>
  <si>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</si>
  <si>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</si>
  <si>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</si>
  <si>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</si>
  <si>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</si>
  <si>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</si>
  <si>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</si>
  <si>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</si>
  <si>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</si>
  <si>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</si>
  <si>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</si>
  <si>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</si>
  <si>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</si>
  <si>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</si>
  <si>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</si>
  <si>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</si>
  <si>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</si>
  <si>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</si>
  <si>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</si>
  <si>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</si>
  <si>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</si>
  <si>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</si>
  <si>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</si>
  <si>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</si>
  <si>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</si>
  <si>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</si>
  <si>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</si>
  <si>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</si>
  <si>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</si>
  <si>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</si>
  <si>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</si>
  <si>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</si>
  <si>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</si>
  <si>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</si>
  <si>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</si>
  <si>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</si>
  <si>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</si>
  <si>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</si>
  <si>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</si>
  <si>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</si>
  <si>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</si>
  <si>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</si>
  <si>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</si>
  <si>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</si>
  <si>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</si>
  <si>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</si>
  <si>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</si>
  <si>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</si>
  <si>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</si>
  <si>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</si>
  <si>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</si>
  <si>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</si>
  <si>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</si>
  <si>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</si>
  <si>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</si>
  <si>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</si>
  <si>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</si>
  <si>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</si>
  <si>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</si>
  <si>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</si>
  <si>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</si>
  <si>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</si>
  <si>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</si>
  <si>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</si>
  <si>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</si>
  <si>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</si>
  <si>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</si>
  <si>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</si>
  <si>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</si>
  <si>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</si>
  <si>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</si>
  <si>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</si>
  <si>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</si>
  <si>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</si>
  <si>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</si>
  <si>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</si>
  <si>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</si>
  <si>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</si>
  <si>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</si>
  <si>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</si>
  <si>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</si>
  <si>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</si>
  <si>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</si>
  <si>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</si>
  <si>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</si>
  <si>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</si>
  <si>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</si>
  <si>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</si>
  <si>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</si>
  <si>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</si>
  <si>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</si>
  <si>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</si>
  <si>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</si>
  <si>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</si>
  <si>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</si>
  <si>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</si>
  <si>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</si>
  <si>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</si>
  <si>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</si>
  <si>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</si>
  <si>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</si>
  <si>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</si>
  <si>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</si>
  <si>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</si>
  <si>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</si>
  <si>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</si>
  <si>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</si>
  <si>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</si>
  <si>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</si>
  <si>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</si>
  <si>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</si>
  <si>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</si>
  <si>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</si>
  <si>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</si>
  <si>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</si>
  <si>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</si>
  <si>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</si>
  <si>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</si>
  <si>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</si>
  <si>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</si>
  <si>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</si>
  <si>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</si>
  <si>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</si>
  <si>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</si>
  <si>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</si>
  <si>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</si>
  <si>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</si>
  <si>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</si>
  <si>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</si>
  <si>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</si>
  <si>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</si>
  <si>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</si>
  <si>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</si>
  <si>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</si>
  <si>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</si>
  <si>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</si>
  <si>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</si>
  <si>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</si>
  <si>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</si>
  <si>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</si>
  <si>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</si>
  <si>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</si>
  <si>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</si>
  <si>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</si>
  <si>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</si>
  <si>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</si>
  <si>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</si>
  <si>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</si>
  <si>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</si>
  <si>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</si>
  <si>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</si>
  <si>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</si>
  <si>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</si>
  <si>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</si>
  <si>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</si>
  <si>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</si>
  <si>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</si>
  <si>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</si>
  <si>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</si>
  <si>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</si>
  <si>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</si>
  <si>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</si>
  <si>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</si>
  <si>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</si>
  <si>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</si>
  <si>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</si>
  <si>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</si>
  <si>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</si>
  <si>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</si>
  <si>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</si>
  <si>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</si>
  <si>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</si>
  <si>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</si>
  <si>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</si>
  <si>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</si>
  <si>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</si>
  <si>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</si>
  <si>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</si>
  <si>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</si>
  <si>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</si>
  <si>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</si>
  <si>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</si>
  <si>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</si>
  <si>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</si>
  <si>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</si>
  <si>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</si>
  <si>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</si>
  <si>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</si>
  <si>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</si>
  <si>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</si>
  <si>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</si>
  <si>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</si>
  <si>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</si>
  <si>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</si>
  <si>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</si>
  <si>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</si>
  <si>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</si>
  <si>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</si>
  <si>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</si>
  <si>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</si>
  <si>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</si>
  <si>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</si>
  <si>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</si>
  <si>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</si>
  <si>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</si>
  <si>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</si>
  <si>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</si>
  <si>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</si>
  <si>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</si>
  <si>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</si>
  <si>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</si>
  <si>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</si>
  <si>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</si>
  <si>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</si>
  <si>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</si>
  <si>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</si>
  <si>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</si>
  <si>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</si>
  <si>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</si>
  <si>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</si>
  <si>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</si>
  <si>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</si>
  <si>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</si>
  <si>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</si>
  <si>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</si>
  <si>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</si>
  <si>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</si>
  <si>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</si>
  <si>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</si>
  <si>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</si>
  <si>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</si>
  <si>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</si>
  <si>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</si>
  <si>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</si>
  <si>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</si>
  <si>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</si>
  <si>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</si>
  <si>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</si>
  <si>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</si>
  <si>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</si>
  <si>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</si>
  <si>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</si>
  <si>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</si>
  <si>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</si>
  <si>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</si>
  <si>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</si>
  <si>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</si>
  <si>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</si>
  <si>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</si>
  <si>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</si>
  <si>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</si>
  <si>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</si>
  <si>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</si>
  <si>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</si>
  <si>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</si>
  <si>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</si>
  <si>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</si>
  <si>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</si>
  <si>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</si>
  <si>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</si>
  <si>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</si>
  <si>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</si>
  <si>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</si>
  <si>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</si>
  <si>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</si>
  <si>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</si>
  <si>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</si>
  <si>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</si>
  <si>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</si>
  <si>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</si>
  <si>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</si>
  <si>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</si>
  <si>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</si>
  <si>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</si>
  <si>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</si>
  <si>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</si>
  <si>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</si>
  <si>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</si>
  <si>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</si>
  <si>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</si>
  <si>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</si>
  <si>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</si>
  <si>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</si>
  <si>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</si>
  <si>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</si>
  <si>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</si>
  <si>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</si>
  <si>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</si>
  <si>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</si>
  <si>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</si>
  <si>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</si>
  <si>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</si>
  <si>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</si>
  <si>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</si>
  <si>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</si>
  <si>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</si>
  <si>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</si>
  <si>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</si>
  <si>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</si>
  <si>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</si>
  <si>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</si>
  <si>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</si>
  <si>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</si>
  <si>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</si>
  <si>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</si>
  <si>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</si>
  <si>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</si>
  <si>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</si>
  <si>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</si>
  <si>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</si>
  <si>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</si>
  <si>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</si>
  <si>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</si>
  <si>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</si>
  <si>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</si>
  <si>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</si>
  <si>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</si>
  <si>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</si>
  <si>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</si>
  <si>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</si>
  <si>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</si>
  <si>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</si>
  <si>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</si>
  <si>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</si>
  <si>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</si>
  <si>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</si>
  <si>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</si>
  <si>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</si>
  <si>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</si>
  <si>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</si>
  <si>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</si>
  <si>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</si>
  <si>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</si>
  <si>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</si>
  <si>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</si>
  <si>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</si>
  <si>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</si>
  <si>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</si>
  <si>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</si>
  <si>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</si>
  <si>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</si>
  <si>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</si>
  <si>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</si>
  <si>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</si>
  <si>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</si>
  <si>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</si>
  <si>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</si>
  <si>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</si>
  <si>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</si>
  <si>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</si>
  <si>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</si>
  <si>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</si>
  <si>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</si>
  <si>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</si>
  <si>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</si>
  <si>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</si>
  <si>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</si>
  <si>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</si>
  <si>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</si>
  <si>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</si>
  <si>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</si>
  <si>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</si>
  <si>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</si>
  <si>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</si>
  <si>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</si>
  <si>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</si>
  <si>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</si>
  <si>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</si>
  <si>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</si>
  <si>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</si>
  <si>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</si>
  <si>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</si>
  <si>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</si>
  <si>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</si>
  <si>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</si>
  <si>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</si>
  <si>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</si>
  <si>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</si>
  <si>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</si>
  <si>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</si>
  <si>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</si>
  <si>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</si>
  <si>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</si>
  <si>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</si>
  <si>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</si>
  <si>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</si>
  <si>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</si>
  <si>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</si>
  <si>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</si>
  <si>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</si>
  <si>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</si>
  <si>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</si>
  <si>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</si>
  <si>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</si>
  <si>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</si>
  <si>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</si>
  <si>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</si>
  <si>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</si>
  <si>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</si>
  <si>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</si>
  <si>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</si>
  <si>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</si>
  <si>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</si>
  <si>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</si>
  <si>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</si>
  <si>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</si>
  <si>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</si>
  <si>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</si>
  <si>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</si>
  <si>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</si>
  <si>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</si>
  <si>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</si>
  <si>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</si>
  <si>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</si>
  <si>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</si>
  <si>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</si>
  <si>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</si>
  <si>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</si>
  <si>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</si>
  <si>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</si>
  <si>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</si>
  <si>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</si>
  <si>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</si>
  <si>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</si>
  <si>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</si>
  <si>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</si>
  <si>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</si>
  <si>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</si>
  <si>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</si>
  <si>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</si>
  <si>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</si>
  <si>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</si>
  <si>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</si>
  <si>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</si>
  <si>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</si>
  <si>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</si>
  <si>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</si>
  <si>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</si>
  <si>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</si>
  <si>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</si>
  <si>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</si>
  <si>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</si>
  <si>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</si>
  <si>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</si>
  <si>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</si>
  <si>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</si>
  <si>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</si>
  <si>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</si>
  <si>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</si>
  <si>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</si>
  <si>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</si>
  <si>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</si>
  <si>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</si>
  <si>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</si>
  <si>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</si>
  <si>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</si>
  <si>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</si>
  <si>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</si>
  <si>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</si>
  <si>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</si>
  <si>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</si>
  <si>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</si>
  <si>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</si>
  <si>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</si>
  <si>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</si>
  <si>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</si>
  <si>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</si>
  <si>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</si>
  <si>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</si>
  <si>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</si>
  <si>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</si>
  <si>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</si>
  <si>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</si>
  <si>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</si>
  <si>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</si>
  <si>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</si>
  <si>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</si>
  <si>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</si>
  <si>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</si>
  <si>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</si>
  <si>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</si>
  <si>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</si>
  <si>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</si>
  <si>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</si>
  <si>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</si>
  <si>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</si>
  <si>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</si>
  <si>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</si>
  <si>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</si>
  <si>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</si>
  <si>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</si>
  <si>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</si>
  <si>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</si>
  <si>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</si>
  <si>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</si>
  <si>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</si>
  <si>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</si>
  <si>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</si>
  <si>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</si>
  <si>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</si>
  <si>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</si>
  <si>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</si>
  <si>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</si>
  <si>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</si>
  <si>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</si>
  <si>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</si>
  <si>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</si>
  <si>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</si>
  <si>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</si>
  <si>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</si>
  <si>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</si>
  <si>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</si>
  <si>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</si>
  <si>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</si>
  <si>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</si>
  <si>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</si>
  <si>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</si>
  <si>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</si>
  <si>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</si>
  <si>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</si>
  <si>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</si>
  <si>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</si>
  <si>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</si>
  <si>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</si>
  <si>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</si>
  <si>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</si>
  <si>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</si>
  <si>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</si>
  <si>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</si>
  <si>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</si>
  <si>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</si>
  <si>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</si>
  <si>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</si>
  <si>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</si>
  <si>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</si>
  <si>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</si>
  <si>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</si>
  <si>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</si>
  <si>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</si>
  <si>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</si>
  <si>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</si>
  <si>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</si>
  <si>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</si>
  <si>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</si>
  <si>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</si>
  <si>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</si>
  <si>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</si>
  <si>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</si>
  <si>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</si>
  <si>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</si>
  <si>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</si>
  <si>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</si>
  <si>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</si>
  <si>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</si>
  <si>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</si>
  <si>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</si>
  <si>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</si>
  <si>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</si>
  <si>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</si>
  <si>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</si>
  <si>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</si>
  <si>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</si>
  <si>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</si>
  <si>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</si>
  <si>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</si>
  <si>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</si>
  <si>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</si>
  <si>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</si>
  <si>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</si>
  <si>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</si>
  <si>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</si>
  <si>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</si>
  <si>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</si>
  <si>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</si>
  <si>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</si>
  <si>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</si>
  <si>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</si>
  <si>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</si>
  <si>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</si>
  <si>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</si>
  <si>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</si>
  <si>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</si>
  <si>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</si>
  <si>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</si>
  <si>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</si>
  <si>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</si>
  <si>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</si>
  <si>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</si>
  <si>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</si>
  <si>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</si>
  <si>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</si>
  <si>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</si>
  <si>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</si>
  <si>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</si>
  <si>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</si>
  <si>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</si>
  <si>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</si>
  <si>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</si>
  <si>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</si>
  <si>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</si>
  <si>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</si>
  <si>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</si>
  <si>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</si>
  <si>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</si>
  <si>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</si>
  <si>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</si>
  <si>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</si>
  <si>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</si>
  <si>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</si>
  <si>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</si>
  <si>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</si>
  <si>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</si>
  <si>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</si>
  <si>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</si>
  <si>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</si>
  <si>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</si>
  <si>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</si>
  <si>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</si>
  <si>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</si>
  <si>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</si>
  <si>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</si>
  <si>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</si>
  <si>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</si>
  <si>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</si>
  <si>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</si>
  <si>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</si>
  <si>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</si>
  <si>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</si>
  <si>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</si>
  <si>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</si>
  <si>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</si>
  <si>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</si>
  <si>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</si>
  <si>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</si>
  <si>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</si>
  <si>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</si>
  <si>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</si>
  <si>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</si>
  <si>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</si>
  <si>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</si>
  <si>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</si>
  <si>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</si>
  <si>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</si>
  <si>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</si>
  <si>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</si>
  <si>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</si>
  <si>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</si>
  <si>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</si>
  <si>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</si>
  <si>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</si>
  <si>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</si>
  <si>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</si>
  <si>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</si>
  <si>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</si>
  <si>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</si>
  <si>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</si>
  <si>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</si>
  <si>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</si>
  <si>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</si>
  <si>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</si>
  <si>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</si>
  <si>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</si>
  <si>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</si>
  <si>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</si>
  <si>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</si>
  <si>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</si>
  <si>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</si>
  <si>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</si>
  <si>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</si>
  <si>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</si>
  <si>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</si>
  <si>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</si>
  <si>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</si>
  <si>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</si>
  <si>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</si>
  <si>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</si>
  <si>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</si>
  <si>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</si>
  <si>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</si>
  <si>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</si>
  <si>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</si>
  <si>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</si>
  <si>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</si>
  <si>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</si>
  <si>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</si>
  <si>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</si>
  <si>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</si>
  <si>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</si>
  <si>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</si>
  <si>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</si>
  <si>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</si>
  <si>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</si>
  <si>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</si>
  <si>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</si>
  <si>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</si>
  <si>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</si>
  <si>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</si>
  <si>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</si>
  <si>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</si>
  <si>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</si>
  <si>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</si>
  <si>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</si>
  <si>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</si>
  <si>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</si>
  <si>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</si>
  <si>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</si>
  <si>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</si>
  <si>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</si>
  <si>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</si>
  <si>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</si>
  <si>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</si>
  <si>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</si>
  <si>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</si>
  <si>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</si>
  <si>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</si>
  <si>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</si>
  <si>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</si>
  <si>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</si>
  <si>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</si>
  <si>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</si>
  <si>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</si>
  <si>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</si>
  <si>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</si>
  <si>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</si>
  <si>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</si>
  <si>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</si>
  <si>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</si>
  <si>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</si>
  <si>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</si>
  <si>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</si>
  <si>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</si>
  <si>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</si>
  <si>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</si>
  <si>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</si>
  <si>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</si>
  <si>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</si>
  <si>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</si>
  <si>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</si>
  <si>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</si>
  <si>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</si>
  <si>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</si>
  <si>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</si>
  <si>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</si>
  <si>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</si>
  <si>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</si>
  <si>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</si>
  <si>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</si>
  <si>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</si>
  <si>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</si>
  <si>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</si>
  <si>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</si>
  <si>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</si>
  <si>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</si>
  <si>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</si>
  <si>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</si>
  <si>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</si>
  <si>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</si>
  <si>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</si>
  <si>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</si>
  <si>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</si>
  <si>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</si>
  <si>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</si>
  <si>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</si>
  <si>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</si>
  <si>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</si>
  <si>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</si>
  <si>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</si>
  <si>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</si>
  <si>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</si>
  <si>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</si>
  <si>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</si>
  <si>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</si>
  <si>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</si>
  <si>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</si>
  <si>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</si>
  <si>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</si>
  <si>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</si>
  <si>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</si>
  <si>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</si>
  <si>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</si>
  <si>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</si>
  <si>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</si>
  <si>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</si>
  <si>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</si>
  <si>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</si>
  <si>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</si>
  <si>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</si>
  <si>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</si>
  <si>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</si>
  <si>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</si>
  <si>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</si>
  <si>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</si>
  <si>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</si>
  <si>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</si>
  <si>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</si>
  <si>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</si>
  <si>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</si>
  <si>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</si>
  <si>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</si>
  <si>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</si>
  <si>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</si>
  <si>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</si>
  <si>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</si>
  <si>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</si>
  <si>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</si>
  <si>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</si>
  <si>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</si>
  <si>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</si>
  <si>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</si>
  <si>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</si>
  <si>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</si>
  <si>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</si>
  <si>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</si>
  <si>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</si>
  <si>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</si>
  <si>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</si>
  <si>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</si>
  <si>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</si>
  <si>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</si>
  <si>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</si>
  <si>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</si>
  <si>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</si>
  <si>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</si>
  <si>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</si>
  <si>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</si>
  <si>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</si>
  <si>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</si>
  <si>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</si>
  <si>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</si>
  <si>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</si>
  <si>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</si>
  <si>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</si>
  <si>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</si>
  <si>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</si>
  <si>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</si>
  <si>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</si>
  <si>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</si>
  <si>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</si>
  <si>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</si>
  <si>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</si>
  <si>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</si>
  <si>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</si>
  <si>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</si>
  <si>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</si>
  <si>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</si>
  <si>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</si>
  <si>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</si>
  <si>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</si>
  <si>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</si>
  <si>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</si>
  <si>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</si>
  <si>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</si>
  <si>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</si>
  <si>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</si>
  <si>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</si>
  <si>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</si>
  <si>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</si>
  <si>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</si>
  <si>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</si>
  <si>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</si>
  <si>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</si>
  <si>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</si>
  <si>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</si>
  <si>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</si>
  <si>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</si>
  <si>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</si>
  <si>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</si>
  <si>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</si>
  <si>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</si>
  <si>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</si>
  <si>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</si>
  <si>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</si>
  <si>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</si>
  <si>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</si>
  <si>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</si>
  <si>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</si>
  <si>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</si>
  <si>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</si>
  <si>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</si>
  <si>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</si>
  <si>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</si>
  <si>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</si>
  <si>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</si>
  <si>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</si>
  <si>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</si>
  <si>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</si>
  <si>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</si>
  <si>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</si>
  <si>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</si>
  <si>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</si>
  <si>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</si>
  <si>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</si>
  <si>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</si>
  <si>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</si>
  <si>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</si>
  <si>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</si>
  <si>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</si>
  <si>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</si>
  <si>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</si>
  <si>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</si>
  <si>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</si>
  <si>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</si>
  <si>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</si>
  <si>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</si>
  <si>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</si>
  <si>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</si>
  <si>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</si>
  <si>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</si>
  <si>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</si>
  <si>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</si>
  <si>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</si>
  <si>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</si>
  <si>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</si>
  <si>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</si>
  <si>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</si>
  <si>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</si>
  <si>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</si>
  <si>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</si>
  <si>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</si>
  <si>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</si>
  <si>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</si>
  <si>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</si>
  <si>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</si>
  <si>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</si>
  <si>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</si>
  <si>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</si>
  <si>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</si>
  <si>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</si>
  <si>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</si>
  <si>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</si>
  <si>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</si>
  <si>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</si>
  <si>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</si>
  <si>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</si>
  <si>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</si>
  <si>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</si>
  <si>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</si>
  <si>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</si>
  <si>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</si>
  <si>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</si>
  <si>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</si>
  <si>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</si>
  <si>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</si>
  <si>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</si>
  <si>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</si>
  <si>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</si>
  <si>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</si>
  <si>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</si>
  <si>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</si>
  <si>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</si>
  <si>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</si>
  <si>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</si>
  <si>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</si>
  <si>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</si>
  <si>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</si>
  <si>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</si>
  <si>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</si>
  <si>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</si>
  <si>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</si>
  <si>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</si>
  <si>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</si>
  <si>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</si>
  <si>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</si>
  <si>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</si>
  <si>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</si>
  <si>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</si>
  <si>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</si>
  <si>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</si>
  <si>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</si>
  <si>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</si>
  <si>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</si>
  <si>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</si>
  <si>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</si>
  <si>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</si>
  <si>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</si>
  <si>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</si>
  <si>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</si>
  <si>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</si>
  <si>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</si>
  <si>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</si>
  <si>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</si>
  <si>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</si>
  <si>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</si>
  <si>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</si>
  <si>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</si>
  <si>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</si>
  <si>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</si>
  <si>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</si>
  <si>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</si>
  <si>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</si>
  <si>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</si>
  <si>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</si>
  <si>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</si>
  <si>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</si>
  <si>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</si>
  <si>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</si>
  <si>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</si>
  <si>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</si>
  <si>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</si>
  <si>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</si>
  <si>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</si>
  <si>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</si>
  <si>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</si>
  <si>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</si>
  <si>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</si>
  <si>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</si>
  <si>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</si>
  <si>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</si>
  <si>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</si>
  <si>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</si>
  <si>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</si>
  <si>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</si>
  <si>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</si>
  <si>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</si>
  <si>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</si>
  <si>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</si>
  <si>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</si>
  <si>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</si>
  <si>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</si>
  <si>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</si>
  <si>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</si>
  <si>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</si>
  <si>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</si>
  <si>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</si>
  <si>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</si>
  <si>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</si>
  <si>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</si>
  <si>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</si>
  <si>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</si>
  <si>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</si>
  <si>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</si>
  <si>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</si>
  <si>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</si>
  <si>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</si>
  <si>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</si>
  <si>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</si>
  <si>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</si>
  <si>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</si>
  <si>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</si>
  <si>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</si>
  <si>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</si>
  <si>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</si>
  <si>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</si>
  <si>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</si>
  <si>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</si>
  <si>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</si>
  <si>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</si>
  <si>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</si>
  <si>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</si>
  <si>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</si>
  <si>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</si>
  <si>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</si>
  <si>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</si>
  <si>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</si>
  <si>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</si>
  <si>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</si>
  <si>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</si>
  <si>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</si>
  <si>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</si>
  <si>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</si>
  <si>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</si>
  <si>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</si>
  <si>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</si>
  <si>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</si>
  <si>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</si>
  <si>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</si>
  <si>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</si>
  <si>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</si>
  <si>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</si>
  <si>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</si>
  <si>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</si>
  <si>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</si>
  <si>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</si>
  <si>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</si>
  <si>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</si>
  <si>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</si>
  <si>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</si>
  <si>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</si>
  <si>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</si>
  <si>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</si>
  <si>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</si>
  <si>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</si>
  <si>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</si>
  <si>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</si>
  <si>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</si>
  <si>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</si>
  <si>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</si>
  <si>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</si>
  <si>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</si>
  <si>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</si>
  <si>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</si>
  <si>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</si>
  <si>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</si>
  <si>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</si>
  <si>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</si>
  <si>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</si>
  <si>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</si>
  <si>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</si>
  <si>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</si>
  <si>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</si>
  <si>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</si>
  <si>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</si>
  <si>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</si>
  <si>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</si>
  <si>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</si>
  <si>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</si>
  <si>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</si>
  <si>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</si>
  <si>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</si>
  <si>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</si>
  <si>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</si>
  <si>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</si>
  <si>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</si>
  <si>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</si>
  <si>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</si>
  <si>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</si>
  <si>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</si>
  <si>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</si>
  <si>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</si>
  <si>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</si>
  <si>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</si>
  <si>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</si>
  <si>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</si>
  <si>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</si>
  <si>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</si>
  <si>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</si>
  <si>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</si>
  <si>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</si>
  <si>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</si>
  <si>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</si>
  <si>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</si>
  <si>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</si>
  <si>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</si>
  <si>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</si>
  <si>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</si>
  <si>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</si>
  <si>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</si>
  <si>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</si>
  <si>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</si>
  <si>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</si>
  <si>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</si>
  <si>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</si>
  <si>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</si>
  <si>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</si>
  <si>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</si>
  <si>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</si>
  <si>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</si>
  <si>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</si>
  <si>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</si>
  <si>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</si>
  <si>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</si>
  <si>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</si>
  <si>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</si>
  <si>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</si>
  <si>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</si>
  <si>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</si>
  <si>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</si>
  <si>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</si>
  <si>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</si>
  <si>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</si>
  <si>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</si>
  <si>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</si>
  <si>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</si>
  <si>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</si>
  <si>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</si>
  <si>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</si>
  <si>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</si>
  <si>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</si>
  <si>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</si>
  <si>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</si>
  <si>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</si>
  <si>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</si>
  <si>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</si>
  <si>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</si>
  <si>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</si>
  <si>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</si>
  <si>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</si>
  <si>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</si>
  <si>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</si>
  <si>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</si>
  <si>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</si>
  <si>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</si>
  <si>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</si>
  <si>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</si>
  <si>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</si>
  <si>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</si>
  <si>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</si>
  <si>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</si>
  <si>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</si>
  <si>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</si>
  <si>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</si>
  <si>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</si>
  <si>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</si>
  <si>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</si>
  <si>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</si>
  <si>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</si>
  <si>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</si>
  <si>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</si>
  <si>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</si>
  <si>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</si>
  <si>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</si>
  <si>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</si>
  <si>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</si>
  <si>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</si>
  <si>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</si>
  <si>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</si>
  <si>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</si>
  <si>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</si>
  <si>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</si>
  <si>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</si>
  <si>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</si>
  <si>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</si>
  <si>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</si>
  <si>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</si>
  <si>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</si>
  <si>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</si>
  <si>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</si>
  <si>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</si>
  <si>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</si>
  <si>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</si>
  <si>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</si>
  <si>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</si>
  <si>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</si>
  <si>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</si>
  <si>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</si>
  <si>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</si>
  <si>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</si>
  <si>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</si>
  <si>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</si>
  <si>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</si>
  <si>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</si>
  <si>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</si>
  <si>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</si>
  <si>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</si>
  <si>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</si>
  <si>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</si>
  <si>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</si>
  <si>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</si>
  <si>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</si>
  <si>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</si>
  <si>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</si>
  <si>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</si>
  <si>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</si>
  <si>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</si>
  <si>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</si>
  <si>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</si>
  <si>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</si>
  <si>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</si>
  <si>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</si>
  <si>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</si>
  <si>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</si>
  <si>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</si>
  <si>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</si>
  <si>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</si>
  <si>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</si>
  <si>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</si>
  <si>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</si>
  <si>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</si>
  <si>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</si>
  <si>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</si>
  <si>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</si>
  <si>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</si>
  <si>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</si>
  <si>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</si>
  <si>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</si>
  <si>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</si>
  <si>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</si>
  <si>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</si>
  <si>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</si>
  <si>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</si>
  <si>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</si>
  <si>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</si>
  <si>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</si>
  <si>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</si>
  <si>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</si>
  <si>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</si>
  <si>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</si>
  <si>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</si>
  <si>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</si>
  <si>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</si>
  <si>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</si>
  <si>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</si>
  <si>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</si>
  <si>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</si>
  <si>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</si>
  <si>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</si>
  <si>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</si>
  <si>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</si>
  <si>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</si>
  <si>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</si>
  <si>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</si>
  <si>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</si>
  <si>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</si>
  <si>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</si>
  <si>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</si>
  <si>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</si>
  <si>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</si>
  <si>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</si>
  <si>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</si>
  <si>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</si>
  <si>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</si>
  <si>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</si>
  <si>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</si>
  <si>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</si>
  <si>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</si>
  <si>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</si>
  <si>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</si>
  <si>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</si>
  <si>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</si>
  <si>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</si>
  <si>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</si>
  <si>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</si>
  <si>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</si>
  <si>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</si>
  <si>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</si>
  <si>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</si>
  <si>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</si>
  <si>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</si>
  <si>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</si>
  <si>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</si>
  <si>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</si>
  <si>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</si>
  <si>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</si>
  <si>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</si>
  <si>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</si>
  <si>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</si>
  <si>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</si>
  <si>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</si>
  <si>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</si>
  <si>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</si>
  <si>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</si>
  <si>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</si>
  <si>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</si>
  <si>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</si>
  <si>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</si>
  <si>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</si>
  <si>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</si>
  <si>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</si>
  <si>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</si>
  <si>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</si>
  <si>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</si>
  <si>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</si>
  <si>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</si>
  <si>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</si>
  <si>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</si>
  <si>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</si>
  <si>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</si>
  <si>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</si>
  <si>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</si>
  <si>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</si>
  <si>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</si>
  <si>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</si>
  <si>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</si>
  <si>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</si>
  <si>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</si>
  <si>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</si>
  <si>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</si>
  <si>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</si>
  <si>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</si>
  <si>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</si>
  <si>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</si>
  <si>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</si>
  <si>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</si>
  <si>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</si>
  <si>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</si>
  <si>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</si>
  <si>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</si>
  <si>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</si>
  <si>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</si>
  <si>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</si>
  <si>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</si>
  <si>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</si>
  <si>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</si>
  <si>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</si>
  <si>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</si>
  <si>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</si>
  <si>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</si>
  <si>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</si>
  <si>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</si>
  <si>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</si>
  <si>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</si>
  <si>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</si>
  <si>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</si>
  <si>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</si>
  <si>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</si>
  <si>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</si>
  <si>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</si>
  <si>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</si>
  <si>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</si>
  <si>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</si>
  <si>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</si>
  <si>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</si>
  <si>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</si>
  <si>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</si>
  <si>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</si>
  <si>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</si>
  <si>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</si>
  <si>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</si>
  <si>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</si>
  <si>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</si>
  <si>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</si>
  <si>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</si>
  <si>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</si>
  <si>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</si>
  <si>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</si>
  <si>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</si>
  <si>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</si>
  <si>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</si>
  <si>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</si>
  <si>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</si>
  <si>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</si>
  <si>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</si>
  <si>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</si>
  <si>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</si>
  <si>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</si>
  <si>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</si>
  <si>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</si>
  <si>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</si>
  <si>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</si>
  <si>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</si>
  <si>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</si>
  <si>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</si>
  <si>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</si>
  <si>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</si>
  <si>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</si>
  <si>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</si>
  <si>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</si>
  <si>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</si>
  <si>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</si>
  <si>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</si>
  <si>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</si>
  <si>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</si>
  <si>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</si>
  <si>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</si>
  <si>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</si>
  <si>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</si>
  <si>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</si>
  <si>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</si>
  <si>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</si>
  <si>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</si>
  <si>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</si>
  <si>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</si>
  <si>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</si>
  <si>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</si>
  <si>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</si>
  <si>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</si>
  <si>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</si>
  <si>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</si>
  <si>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</si>
  <si>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</si>
  <si>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</si>
  <si>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</si>
  <si>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</si>
  <si>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</si>
  <si>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</si>
  <si>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</si>
  <si>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</si>
  <si>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</si>
  <si>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</si>
  <si>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</si>
  <si>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</si>
  <si>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</si>
  <si>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</si>
  <si>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</si>
  <si>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</si>
  <si>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</si>
  <si>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</si>
  <si>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</si>
  <si>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</si>
  <si>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</si>
  <si>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</si>
  <si>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</si>
  <si>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</si>
  <si>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</si>
  <si>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</si>
  <si>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</si>
  <si>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</si>
  <si>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</si>
  <si>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</si>
  <si>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</si>
  <si>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</si>
  <si>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</si>
  <si>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</si>
  <si>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</si>
  <si>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</si>
  <si>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</si>
  <si>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</si>
  <si>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</si>
  <si>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</si>
  <si>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</si>
  <si>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</si>
  <si>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</si>
  <si>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</si>
  <si>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</si>
  <si>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</si>
  <si>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</si>
  <si>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</si>
  <si>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</si>
  <si>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</si>
  <si>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</si>
  <si>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</si>
  <si>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</si>
  <si>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</si>
  <si>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</si>
  <si>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</si>
  <si>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</si>
  <si>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</si>
  <si>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</si>
  <si>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</si>
  <si>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</si>
  <si>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</si>
  <si>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</si>
  <si>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</si>
  <si>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</si>
  <si>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</si>
  <si>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</si>
  <si>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</si>
  <si>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</si>
  <si>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</si>
  <si>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</si>
  <si>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</si>
  <si>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</si>
  <si>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</si>
  <si>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</si>
  <si>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</si>
  <si>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</si>
  <si>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</si>
  <si>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</si>
  <si>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</si>
  <si>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</si>
  <si>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</si>
  <si>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</si>
  <si>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</si>
  <si>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</si>
  <si>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</si>
  <si>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</si>
  <si>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</si>
  <si>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</si>
  <si>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</si>
  <si>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</si>
  <si>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</si>
  <si>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</si>
  <si>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</si>
  <si>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</si>
  <si>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</si>
  <si>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</si>
  <si>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</si>
  <si>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</si>
  <si>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</si>
  <si>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</si>
  <si>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</si>
  <si>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</si>
  <si>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</si>
  <si>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</si>
  <si>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</si>
  <si>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</si>
  <si>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</si>
  <si>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</si>
  <si>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</si>
  <si>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</si>
  <si>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</si>
  <si>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</si>
  <si>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</si>
  <si>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</si>
  <si>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</si>
  <si>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</si>
  <si>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</si>
  <si>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</si>
  <si>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</si>
  <si>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</si>
  <si>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</si>
  <si>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</si>
  <si>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</si>
  <si>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</si>
  <si>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</si>
  <si>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</si>
  <si>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</si>
  <si>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</si>
  <si>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</si>
  <si>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</si>
  <si>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</si>
  <si>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</si>
  <si>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</si>
  <si>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</si>
  <si>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</si>
  <si>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</si>
  <si>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</si>
  <si>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</si>
  <si>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</si>
  <si>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</si>
  <si>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</si>
  <si>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</si>
  <si>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</si>
  <si>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</si>
  <si>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</si>
  <si>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</si>
  <si>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</si>
  <si>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</si>
  <si>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</si>
  <si>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</si>
  <si>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</si>
  <si>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</si>
  <si>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</si>
  <si>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</si>
  <si>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</si>
  <si>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</si>
  <si>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</si>
  <si>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</si>
  <si>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</si>
  <si>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</si>
  <si>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</si>
  <si>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</si>
  <si>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</si>
  <si>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</si>
  <si>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</si>
  <si>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</si>
  <si>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</si>
  <si>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</si>
  <si>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</si>
  <si>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</si>
  <si>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</si>
  <si>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</si>
  <si>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</si>
  <si>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</si>
  <si>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</si>
  <si>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</si>
  <si>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</si>
  <si>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</si>
  <si>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</si>
  <si>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</si>
  <si>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</si>
  <si>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</si>
  <si>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</si>
  <si>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</si>
  <si>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</si>
  <si>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</si>
  <si>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</si>
  <si>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</si>
  <si>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</si>
  <si>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</si>
  <si>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</si>
  <si>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</si>
  <si>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</si>
  <si>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</si>
  <si>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</si>
  <si>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</si>
  <si>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</si>
  <si>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</si>
  <si>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</si>
  <si>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</si>
  <si>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</si>
  <si>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</si>
  <si>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</si>
  <si>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</si>
  <si>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</si>
  <si>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</si>
  <si>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</si>
  <si>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</si>
  <si>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</si>
  <si>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</si>
  <si>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</si>
  <si>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</si>
  <si>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</si>
  <si>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</si>
  <si>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</si>
  <si>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</si>
  <si>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</si>
  <si>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</si>
  <si>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</si>
  <si>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</si>
  <si>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</si>
  <si>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</si>
  <si>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</si>
  <si>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</si>
  <si>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</si>
  <si>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</si>
  <si>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</si>
  <si>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</si>
  <si>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</si>
  <si>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</si>
  <si>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</si>
  <si>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</si>
  <si>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</si>
  <si>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</si>
  <si>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</si>
  <si>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</si>
  <si>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</si>
  <si>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</si>
  <si>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</si>
  <si>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</si>
  <si>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</si>
  <si>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</si>
  <si>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</si>
  <si>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</si>
  <si>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</si>
  <si>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</si>
  <si>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</si>
  <si>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</si>
  <si>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</si>
  <si>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</si>
  <si>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</si>
  <si>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</si>
  <si>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</si>
  <si>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</si>
  <si>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</si>
  <si>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</si>
  <si>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</si>
  <si>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</si>
  <si>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</si>
  <si>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</si>
  <si>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</si>
  <si>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</si>
  <si>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</si>
  <si>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</si>
  <si>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</si>
  <si>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</si>
  <si>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</si>
  <si>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</si>
  <si>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</si>
  <si>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</si>
  <si>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</si>
  <si>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</si>
  <si>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</si>
  <si>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</si>
  <si>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</si>
  <si>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</si>
  <si>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</si>
  <si>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</si>
  <si>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</si>
  <si>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</si>
  <si>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</si>
  <si>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</si>
  <si>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</si>
  <si>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</si>
  <si>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</si>
  <si>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</si>
  <si>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</si>
  <si>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</si>
  <si>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</si>
  <si>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</si>
  <si>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</si>
  <si>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</si>
  <si>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</si>
  <si>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</si>
  <si>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</si>
  <si>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</si>
  <si>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</si>
  <si>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</si>
  <si>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</si>
  <si>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</si>
  <si>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</si>
  <si>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</si>
  <si>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</si>
  <si>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</si>
  <si>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</si>
  <si>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</si>
  <si>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</si>
  <si>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</si>
  <si>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</si>
  <si>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</si>
  <si>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</si>
  <si>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</si>
  <si>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</si>
  <si>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</si>
  <si>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</si>
  <si>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</si>
  <si>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</si>
  <si>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</si>
  <si>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</si>
  <si>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</si>
  <si>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</si>
  <si>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</si>
  <si>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</si>
  <si>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</si>
  <si>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</si>
  <si>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</si>
  <si>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</si>
  <si>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</si>
  <si>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</si>
  <si>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</si>
  <si>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</si>
  <si>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</si>
  <si>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</si>
  <si>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</si>
  <si>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</si>
  <si>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</si>
  <si>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</si>
  <si>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</si>
  <si>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</si>
  <si>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</si>
  <si>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</si>
  <si>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</si>
  <si>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</si>
  <si>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</si>
  <si>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</si>
  <si>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</si>
  <si>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</si>
  <si>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</si>
  <si>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</si>
  <si>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</si>
  <si>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</si>
  <si>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</si>
  <si>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</si>
  <si>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</si>
  <si>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</si>
  <si>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</si>
  <si>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</si>
  <si>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</si>
  <si>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</si>
  <si>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</si>
  <si>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</si>
  <si>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</si>
  <si>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</si>
  <si>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</si>
  <si>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</si>
  <si>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</si>
  <si>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</si>
  <si>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</si>
  <si>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</si>
  <si>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</si>
  <si>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</si>
  <si>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</si>
  <si>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</si>
  <si>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</si>
  <si>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</si>
  <si>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</si>
  <si>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</si>
  <si>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</si>
  <si>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</si>
  <si>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</si>
  <si>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</si>
  <si>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</si>
  <si>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</si>
  <si>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</si>
  <si>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</si>
  <si>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</si>
  <si>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</si>
  <si>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</si>
  <si>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</si>
  <si>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</si>
  <si>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</si>
  <si>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</si>
  <si>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</si>
  <si>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</si>
  <si>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</si>
  <si>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</si>
  <si>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</si>
  <si>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</si>
  <si>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</si>
  <si>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</si>
  <si>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</si>
  <si>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</si>
  <si>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</si>
  <si>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</si>
  <si>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</si>
  <si>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</si>
  <si>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</si>
  <si>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</si>
  <si>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</si>
  <si>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</si>
  <si>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</si>
  <si>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</si>
  <si>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</si>
  <si>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</si>
  <si>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</si>
  <si>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</si>
  <si>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</si>
  <si>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</si>
  <si>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</si>
  <si>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</si>
  <si>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</si>
  <si>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</si>
  <si>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</si>
  <si>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</si>
  <si>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</si>
  <si>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</si>
  <si>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</si>
  <si>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</si>
  <si>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</si>
  <si>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</si>
  <si>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</si>
  <si>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</si>
  <si>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</si>
  <si>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</si>
  <si>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</si>
  <si>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</si>
  <si>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</si>
  <si>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</si>
  <si>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</si>
  <si>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</si>
  <si>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</si>
  <si>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</si>
  <si>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</si>
  <si>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</si>
  <si>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</si>
  <si>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</si>
  <si>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</si>
  <si>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</si>
  <si>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</si>
  <si>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</si>
  <si>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</si>
  <si>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</si>
  <si>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</si>
  <si>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</si>
  <si>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</si>
  <si>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</si>
  <si>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</si>
  <si>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</si>
  <si>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</si>
  <si>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</si>
  <si>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</si>
  <si>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</si>
  <si>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</si>
  <si>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</si>
  <si>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</si>
  <si>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</si>
  <si>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</si>
  <si>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</si>
  <si>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</si>
  <si>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</si>
  <si>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</si>
  <si>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</si>
  <si>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</si>
  <si>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</si>
  <si>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</si>
  <si>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</si>
  <si>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</si>
  <si>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</si>
  <si>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</si>
  <si>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</si>
  <si>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</si>
  <si>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</si>
  <si>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</si>
  <si>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</si>
  <si>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</si>
  <si>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</si>
  <si>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</si>
  <si>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</si>
  <si>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</si>
  <si>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</si>
  <si>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</si>
  <si>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</si>
  <si>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</si>
  <si>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</si>
  <si>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</si>
  <si>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</si>
  <si>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</si>
  <si>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</si>
  <si>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</si>
  <si>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</si>
  <si>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</si>
  <si>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</si>
  <si>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</si>
  <si>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</si>
  <si>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</si>
  <si>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</si>
  <si>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</si>
  <si>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</si>
  <si>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</si>
  <si>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</si>
  <si>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</si>
  <si>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</si>
  <si>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</si>
  <si>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</si>
  <si>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</si>
  <si>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</si>
  <si>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</si>
  <si>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</si>
  <si>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</si>
  <si>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</si>
  <si>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</si>
  <si>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</si>
  <si>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</si>
  <si>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</si>
  <si>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</si>
  <si>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</si>
  <si>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</si>
  <si>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</si>
  <si>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</si>
  <si>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</si>
  <si>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</si>
  <si>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</si>
  <si>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</si>
  <si>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</si>
  <si>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</si>
  <si>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</si>
  <si>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</si>
  <si>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</si>
  <si>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</si>
  <si>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</si>
  <si>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</si>
  <si>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</si>
  <si>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</si>
  <si>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</si>
  <si>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</si>
  <si>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</si>
  <si>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</si>
  <si>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</si>
  <si>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</si>
  <si>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</si>
  <si>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</si>
  <si>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</si>
  <si>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</si>
  <si>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</si>
  <si>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</si>
  <si>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</si>
  <si>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</si>
  <si>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</si>
  <si>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</si>
  <si>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</si>
  <si>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</si>
  <si>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</si>
  <si>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</si>
  <si>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</si>
  <si>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</si>
  <si>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</si>
  <si>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</si>
  <si>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</si>
  <si>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</si>
  <si>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</si>
  <si>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</si>
  <si>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</si>
  <si>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</si>
  <si>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</si>
  <si>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</si>
  <si>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</si>
  <si>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</si>
  <si>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</si>
  <si>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</si>
  <si>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</si>
  <si>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</si>
  <si>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</si>
  <si>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</si>
  <si>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</si>
  <si>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</si>
  <si>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</si>
  <si>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</si>
  <si>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</si>
  <si>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</si>
  <si>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</si>
  <si>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</si>
  <si>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</si>
  <si>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</si>
  <si>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</si>
  <si>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</si>
  <si>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</si>
  <si>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</si>
  <si>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</si>
  <si>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</si>
  <si>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</si>
  <si>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</si>
  <si>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</si>
  <si>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</si>
  <si>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</si>
  <si>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</si>
  <si>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</si>
  <si>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</si>
  <si>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</si>
  <si>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</si>
  <si>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</si>
  <si>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</si>
  <si>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</si>
  <si>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</si>
  <si>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</si>
  <si>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</si>
  <si>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</si>
  <si>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</si>
  <si>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</si>
  <si>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</si>
  <si>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</si>
  <si>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</si>
  <si>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</si>
  <si>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</si>
  <si>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</si>
  <si>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</si>
  <si>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</si>
  <si>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</si>
  <si>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</si>
  <si>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</si>
  <si>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</si>
  <si>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</si>
  <si>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</si>
  <si>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</si>
  <si>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</si>
  <si>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</si>
  <si>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</si>
  <si>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</si>
  <si>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</si>
  <si>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</si>
  <si>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</si>
  <si>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</si>
  <si>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</si>
  <si>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</si>
  <si>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</si>
  <si>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</si>
  <si>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</si>
  <si>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</si>
  <si>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</si>
  <si>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</si>
  <si>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</si>
  <si>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</si>
  <si>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</si>
  <si>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</si>
  <si>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</si>
  <si>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</si>
  <si>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</si>
  <si>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</si>
  <si>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</si>
  <si>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</si>
  <si>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</si>
  <si>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</si>
  <si>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</si>
  <si>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</si>
  <si>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</si>
  <si>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</si>
  <si>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</si>
  <si>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</si>
  <si>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</si>
  <si>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</si>
  <si>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</si>
  <si>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</si>
  <si>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</si>
  <si>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</si>
  <si>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</si>
  <si>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</si>
  <si>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</si>
  <si>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</si>
  <si>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</si>
  <si>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</si>
  <si>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</si>
  <si>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</si>
  <si>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</si>
  <si>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</si>
  <si>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</si>
  <si>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</si>
  <si>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</si>
  <si>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</si>
  <si>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</si>
  <si>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</si>
  <si>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</si>
  <si>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</si>
  <si>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</si>
  <si>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</si>
  <si>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</si>
  <si>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</si>
  <si>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</si>
  <si>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</si>
  <si>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</si>
  <si>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</si>
  <si>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</si>
  <si>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</si>
  <si>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</si>
  <si>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</si>
  <si>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</si>
  <si>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</si>
  <si>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</si>
  <si>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</si>
  <si>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</si>
  <si>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</si>
  <si>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</si>
  <si>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</si>
  <si>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</si>
  <si>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</si>
  <si>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</si>
  <si>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</si>
  <si>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</si>
  <si>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</si>
  <si>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</si>
  <si>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</si>
  <si>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</si>
  <si>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</si>
  <si>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</si>
  <si>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</si>
  <si>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</si>
  <si>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</si>
  <si>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</si>
  <si>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</si>
  <si>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</si>
  <si>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</si>
  <si>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</si>
  <si>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</si>
  <si>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</si>
  <si>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</si>
  <si>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</si>
  <si>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</si>
  <si>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</si>
  <si>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</si>
  <si>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</si>
  <si>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</si>
  <si>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</si>
  <si>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</si>
  <si>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</si>
  <si>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</si>
  <si>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</si>
  <si>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</si>
  <si>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</si>
  <si>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</si>
  <si>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</si>
  <si>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</si>
  <si>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</si>
  <si>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</si>
  <si>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</si>
  <si>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</si>
  <si>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</si>
  <si>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</si>
  <si>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</si>
  <si>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</si>
  <si>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</si>
  <si>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</si>
  <si>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</si>
  <si>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</si>
  <si>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</si>
  <si>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</si>
  <si>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</si>
  <si>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</si>
  <si>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</si>
  <si>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</si>
  <si>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</si>
  <si>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</si>
  <si>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</si>
  <si>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</si>
  <si>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</si>
  <si>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</si>
  <si>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</si>
  <si>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</si>
  <si>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</si>
  <si>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</si>
  <si>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</si>
  <si>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</si>
  <si>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</si>
  <si>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</si>
  <si>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</si>
  <si>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</si>
  <si>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</si>
  <si>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</si>
  <si>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</si>
  <si>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</si>
  <si>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</si>
  <si>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</si>
  <si>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</si>
  <si>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</si>
  <si>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</si>
  <si>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</si>
  <si>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</si>
  <si>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</si>
  <si>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</si>
  <si>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</si>
  <si>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</si>
  <si>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</si>
  <si>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</si>
  <si>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</si>
  <si>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</si>
  <si>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</si>
  <si>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</si>
  <si>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</si>
  <si>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</si>
  <si>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</si>
  <si>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</si>
  <si>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</si>
  <si>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</si>
  <si>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</si>
  <si>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</si>
  <si>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</si>
  <si>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</si>
  <si>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</si>
  <si>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</si>
  <si>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</si>
  <si>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</si>
  <si>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</si>
  <si>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</si>
  <si>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</si>
  <si>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</si>
  <si>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</si>
  <si>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</si>
  <si>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</si>
  <si>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</si>
  <si>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</si>
  <si>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</si>
  <si>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</si>
  <si>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</si>
  <si>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</si>
  <si>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</si>
  <si>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</si>
  <si>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</si>
  <si>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</si>
  <si>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</si>
  <si>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</si>
  <si>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</si>
  <si>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</si>
  <si>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</si>
  <si>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</si>
  <si>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</si>
  <si>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</si>
  <si>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</si>
  <si>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</si>
  <si>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</si>
  <si>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</si>
  <si>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</si>
  <si>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</si>
  <si>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</si>
  <si>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</si>
  <si>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</si>
  <si>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</si>
  <si>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</si>
  <si>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</si>
  <si>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</si>
  <si>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</si>
  <si>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</si>
  <si>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</si>
  <si>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</si>
  <si>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</si>
  <si>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</si>
  <si>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</si>
  <si>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</si>
  <si>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</si>
  <si>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</si>
  <si>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</si>
  <si>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</si>
  <si>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</si>
  <si>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</si>
  <si>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</si>
  <si>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</si>
  <si>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</si>
  <si>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</si>
  <si>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</si>
  <si>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</si>
  <si>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</si>
  <si>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</si>
  <si>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</si>
  <si>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</si>
  <si>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</si>
  <si>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</si>
  <si>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</si>
  <si>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</si>
  <si>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</si>
  <si>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</si>
  <si>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</si>
  <si>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</si>
  <si>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</si>
  <si>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</si>
  <si>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</si>
  <si>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</si>
  <si>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</si>
  <si>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</si>
  <si>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</si>
  <si>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</si>
  <si>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</si>
  <si>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</si>
  <si>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</si>
  <si>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</si>
  <si>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</si>
  <si>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</si>
  <si>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</si>
  <si>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</si>
  <si>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</si>
  <si>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</si>
  <si>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</si>
  <si>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</si>
  <si>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</si>
  <si>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</si>
  <si>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</si>
  <si>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</si>
  <si>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</si>
  <si>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</si>
  <si>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</si>
  <si>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</si>
  <si>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</si>
  <si>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</si>
  <si>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</si>
  <si>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</si>
  <si>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</si>
  <si>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</si>
  <si>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</si>
  <si>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</si>
  <si>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</si>
  <si>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</si>
  <si>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</si>
  <si>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</si>
  <si>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</si>
  <si>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</si>
  <si>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</si>
  <si>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</si>
  <si>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</si>
  <si>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</si>
  <si>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</si>
  <si>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</si>
  <si>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</si>
  <si>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</si>
  <si>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</si>
  <si>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</si>
  <si>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</si>
  <si>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</si>
  <si>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</si>
  <si>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</si>
  <si>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</si>
  <si>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</si>
  <si>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</si>
  <si>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</si>
  <si>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</si>
  <si>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</si>
  <si>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</si>
  <si>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</si>
  <si>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</si>
  <si>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</si>
  <si>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</si>
  <si>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</si>
  <si>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</si>
  <si>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</si>
  <si>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</si>
  <si>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</si>
  <si>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</si>
  <si>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</si>
  <si>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</si>
  <si>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</si>
  <si>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</si>
  <si>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</si>
  <si>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</si>
  <si>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</si>
  <si>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</si>
  <si>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</si>
  <si>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</si>
  <si>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</si>
  <si>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</si>
  <si>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</si>
  <si>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</si>
  <si>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</si>
  <si>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</si>
  <si>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</si>
  <si>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</si>
  <si>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</si>
  <si>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</si>
  <si>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</si>
  <si>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</si>
  <si>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</si>
  <si>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</si>
  <si>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</si>
  <si>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</si>
  <si>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</si>
  <si>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</si>
  <si>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</si>
  <si>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</si>
  <si>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</si>
  <si>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</si>
  <si>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</si>
  <si>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</si>
  <si>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</si>
  <si>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</si>
  <si>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</si>
  <si>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</si>
  <si>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</si>
  <si>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</si>
  <si>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</si>
  <si>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</si>
  <si>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</si>
  <si>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</si>
  <si>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</si>
  <si>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</si>
  <si>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</si>
  <si>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</si>
  <si>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</si>
  <si>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</si>
  <si>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</si>
  <si>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</si>
  <si>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</si>
  <si>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</si>
  <si>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</si>
  <si>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</si>
  <si>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</si>
  <si>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</si>
  <si>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</si>
  <si>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</si>
  <si>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</si>
  <si>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</si>
  <si>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</si>
  <si>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</si>
  <si>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</si>
  <si>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</si>
  <si>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</si>
  <si>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</si>
  <si>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</si>
  <si>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</si>
  <si>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</si>
  <si>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</si>
  <si>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</si>
  <si>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</si>
  <si>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</si>
  <si>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</si>
  <si>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</si>
  <si>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</si>
  <si>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</si>
  <si>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</si>
  <si>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</si>
  <si>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</si>
  <si>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</si>
  <si>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</si>
  <si>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</si>
  <si>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</si>
  <si>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</si>
  <si>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</si>
  <si>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</si>
  <si>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</si>
  <si>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</si>
  <si>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</si>
  <si>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</si>
  <si>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</si>
  <si>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</si>
  <si>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</si>
  <si>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</si>
  <si>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</si>
  <si>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</si>
  <si>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</si>
  <si>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</si>
  <si>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</si>
  <si>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</si>
  <si>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</si>
  <si>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</si>
  <si>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</si>
  <si>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</si>
  <si>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</si>
  <si>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</si>
  <si>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</si>
  <si>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</si>
  <si>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</si>
  <si>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</si>
  <si>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</si>
  <si>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</si>
  <si>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</si>
  <si>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</si>
  <si>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</si>
  <si>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</si>
  <si>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</si>
  <si>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</si>
  <si>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</si>
  <si>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</si>
  <si>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</si>
  <si>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</si>
  <si>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</si>
  <si>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</si>
  <si>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</si>
  <si>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</si>
  <si>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</si>
  <si>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</si>
  <si>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</si>
  <si>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</si>
  <si>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</si>
  <si>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</si>
  <si>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</si>
  <si>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</si>
  <si>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</si>
  <si>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</si>
  <si>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</si>
  <si>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</si>
  <si>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</si>
  <si>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</si>
  <si>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</si>
  <si>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</si>
  <si>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</si>
  <si>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</si>
  <si>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</si>
  <si>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</si>
  <si>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</si>
  <si>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</si>
  <si>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</si>
  <si>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</si>
  <si>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</si>
  <si>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</si>
  <si>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</si>
  <si>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</si>
  <si>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</si>
  <si>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</si>
  <si>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</si>
  <si>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</si>
  <si>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</si>
  <si>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</si>
  <si>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</si>
  <si>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</si>
  <si>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</si>
  <si>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</si>
  <si>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</si>
  <si>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</si>
  <si>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</si>
  <si>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</si>
  <si>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</si>
  <si>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</si>
  <si>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</si>
  <si>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</si>
  <si>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</si>
  <si>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</si>
  <si>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</si>
  <si>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</si>
  <si>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</si>
  <si>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</si>
  <si>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</si>
  <si>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</si>
  <si>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</si>
  <si>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</si>
  <si>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</si>
  <si>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</si>
  <si>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</si>
  <si>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</si>
  <si>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</si>
  <si>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</si>
  <si>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</si>
  <si>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</si>
  <si>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</si>
  <si>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</si>
  <si>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</si>
  <si>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</si>
  <si>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</si>
  <si>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</si>
  <si>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</si>
  <si>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</si>
  <si>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</si>
  <si>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</si>
  <si>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</si>
  <si>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</si>
  <si>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</si>
  <si>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</si>
  <si>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</si>
  <si>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</si>
  <si>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</si>
  <si>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</si>
  <si>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</si>
  <si>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</si>
  <si>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</si>
  <si>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</si>
  <si>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</si>
  <si>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</si>
  <si>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</si>
  <si>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</si>
  <si>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</si>
  <si>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</si>
  <si>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</si>
  <si>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</si>
  <si>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</si>
  <si>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</si>
  <si>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</si>
  <si>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</si>
  <si>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</si>
  <si>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</si>
  <si>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</si>
  <si>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</si>
  <si>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</si>
  <si>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</si>
  <si>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</si>
  <si>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</si>
  <si>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</si>
  <si>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</si>
  <si>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</si>
  <si>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</si>
  <si>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</si>
  <si>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</si>
  <si>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</si>
  <si>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</si>
  <si>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</si>
  <si>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</si>
  <si>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</si>
  <si>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</si>
  <si>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</si>
  <si>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</si>
  <si>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</si>
  <si>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</si>
  <si>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</si>
  <si>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</si>
  <si>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</si>
  <si>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</si>
  <si>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</si>
  <si>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</si>
  <si>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</si>
  <si>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</si>
  <si>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</si>
  <si>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</si>
  <si>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</si>
  <si>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</si>
  <si>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</si>
  <si>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</si>
  <si>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</si>
  <si>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</si>
  <si>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</si>
  <si>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</si>
  <si>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</si>
  <si>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</si>
  <si>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</si>
  <si>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</si>
  <si>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</si>
  <si>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</si>
  <si>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</si>
  <si>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</si>
  <si>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</si>
  <si>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</si>
  <si>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</si>
  <si>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</si>
  <si>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</si>
  <si>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</si>
  <si>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</si>
  <si>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</si>
  <si>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</si>
  <si>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</si>
  <si>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</si>
  <si>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</si>
  <si>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</si>
  <si>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</si>
  <si>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</si>
  <si>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</si>
  <si>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</si>
  <si>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</si>
  <si>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</si>
  <si>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</si>
  <si>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</si>
  <si>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</si>
  <si>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</si>
  <si>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</si>
  <si>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</si>
  <si>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</si>
  <si>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</si>
  <si>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</si>
  <si>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</si>
  <si>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</si>
  <si>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</si>
  <si>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</si>
  <si>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</si>
  <si>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</si>
  <si>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</si>
  <si>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</si>
  <si>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</si>
  <si>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</si>
  <si>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</si>
  <si>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</si>
  <si>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</si>
  <si>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</si>
  <si>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</si>
  <si>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</si>
  <si>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</si>
  <si>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</si>
  <si>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</si>
  <si>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</si>
  <si>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</si>
  <si>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</si>
  <si>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</si>
  <si>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</si>
  <si>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</si>
  <si>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</si>
  <si>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</si>
  <si>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</si>
  <si>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</si>
  <si>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</si>
  <si>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</si>
  <si>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</si>
  <si>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</si>
  <si>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</si>
  <si>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</si>
  <si>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</si>
  <si>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</si>
  <si>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</si>
  <si>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</si>
  <si>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</si>
  <si>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</si>
  <si>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</si>
  <si>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</si>
  <si>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</si>
  <si>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</si>
  <si>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</si>
  <si>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</si>
  <si>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</si>
  <si>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</si>
  <si>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</si>
  <si>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</si>
  <si>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</si>
  <si>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</si>
  <si>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</si>
  <si>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</si>
  <si>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</si>
  <si>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</si>
  <si>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</si>
  <si>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</si>
  <si>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</si>
  <si>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</si>
  <si>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</si>
  <si>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</si>
  <si>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</si>
  <si>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</si>
  <si>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</si>
  <si>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</si>
  <si>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</si>
  <si>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</si>
  <si>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</si>
  <si>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</si>
  <si>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</si>
  <si>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</si>
  <si>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</si>
  <si>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</si>
  <si>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</si>
  <si>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</si>
  <si>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</si>
  <si>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</si>
  <si>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</si>
  <si>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</si>
  <si>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</si>
  <si>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</si>
  <si>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</si>
  <si>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</si>
  <si>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</si>
  <si>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</si>
  <si>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</si>
  <si>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</si>
  <si>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</si>
  <si>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</si>
  <si>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</si>
  <si>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</si>
  <si>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</si>
  <si>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</si>
  <si>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</si>
  <si>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</si>
  <si>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</si>
  <si>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</si>
  <si>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</si>
  <si>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</si>
  <si>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</si>
  <si>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</si>
  <si>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</si>
  <si>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</si>
  <si>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</si>
  <si>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</si>
  <si>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</si>
  <si>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</si>
  <si>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</si>
  <si>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</si>
  <si>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</si>
  <si>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</si>
  <si>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</si>
  <si>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</si>
  <si>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</si>
  <si>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</si>
  <si>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</si>
  <si>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</si>
  <si>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</si>
  <si>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</si>
  <si>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</si>
  <si>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</si>
  <si>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</si>
  <si>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</si>
  <si>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</si>
  <si>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</si>
  <si>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</si>
  <si>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</si>
  <si>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</si>
  <si>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</si>
  <si>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</si>
  <si>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</si>
  <si>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</si>
  <si>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</si>
  <si>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</si>
  <si>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</si>
  <si>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</si>
  <si>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</si>
  <si>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</si>
  <si>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</si>
  <si>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</si>
  <si>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</si>
  <si>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</si>
  <si>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</si>
  <si>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</si>
  <si>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</si>
  <si>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</si>
  <si>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</si>
  <si>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</si>
  <si>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</si>
  <si>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</si>
  <si>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</si>
  <si>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</si>
  <si>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</si>
  <si>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</si>
  <si>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</si>
  <si>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</si>
  <si>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</si>
  <si>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</si>
  <si>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</si>
  <si>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</si>
  <si>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</si>
  <si>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</si>
  <si>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</si>
  <si>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</si>
  <si>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</si>
  <si>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</si>
  <si>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</si>
  <si>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</si>
  <si>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</si>
  <si>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</si>
  <si>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</si>
  <si>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</si>
  <si>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</si>
  <si>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</si>
  <si>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</si>
  <si>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</si>
  <si>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</si>
  <si>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</si>
  <si>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</si>
  <si>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</si>
  <si>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</si>
  <si>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</si>
  <si>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</si>
  <si>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</si>
  <si>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</si>
  <si>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</si>
  <si>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</si>
  <si>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</si>
  <si>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</si>
  <si>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</si>
  <si>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</si>
  <si>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</si>
  <si>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</si>
  <si>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</si>
  <si>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</si>
  <si>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</si>
  <si>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</si>
  <si>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</si>
  <si>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</si>
  <si>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</si>
  <si>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</si>
  <si>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</si>
  <si>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</si>
  <si>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</si>
  <si>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</si>
  <si>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</si>
  <si>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</si>
  <si>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</si>
  <si>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</si>
  <si>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</si>
  <si>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</si>
  <si>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</si>
  <si>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</si>
  <si>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</si>
  <si>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</si>
  <si>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</si>
  <si>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</si>
  <si>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</si>
  <si>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</si>
  <si>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</si>
  <si>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</si>
  <si>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</si>
  <si>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</si>
  <si>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</si>
  <si>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</si>
  <si>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</si>
  <si>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</si>
  <si>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</si>
  <si>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</si>
  <si>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</si>
  <si>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</si>
  <si>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</si>
  <si>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</si>
  <si>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</si>
  <si>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</si>
  <si>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</si>
  <si>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</si>
  <si>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</si>
  <si>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</si>
  <si>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</si>
  <si>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</si>
  <si>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</si>
  <si>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</si>
  <si>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</si>
  <si>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</si>
  <si>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</si>
  <si>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</si>
  <si>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</si>
  <si>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</si>
  <si>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</si>
  <si>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</si>
  <si>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</si>
  <si>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</si>
  <si>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</si>
  <si>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</si>
  <si>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</si>
  <si>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</si>
  <si>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</si>
  <si>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</si>
  <si>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</si>
  <si>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</si>
  <si>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</si>
  <si>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</si>
  <si>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</si>
  <si>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</si>
  <si>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</si>
  <si>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</si>
  <si>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</si>
  <si>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</si>
  <si>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</si>
  <si>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</si>
  <si>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</si>
  <si>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</si>
  <si>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</si>
  <si>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</si>
  <si>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</si>
  <si>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</si>
  <si>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</si>
  <si>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</si>
  <si>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</si>
  <si>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</si>
  <si>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</si>
  <si>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</si>
  <si>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</si>
  <si>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</si>
  <si>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</si>
  <si>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</si>
  <si>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</si>
  <si>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</si>
  <si>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</si>
  <si>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</si>
  <si>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</si>
  <si>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</si>
  <si>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</si>
  <si>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</si>
  <si>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</si>
  <si>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</si>
  <si>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</si>
  <si>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</si>
  <si>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</si>
  <si>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</si>
  <si>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</si>
  <si>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</si>
  <si>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</si>
  <si>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</si>
  <si>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</si>
  <si>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</si>
  <si>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</si>
  <si>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</si>
  <si>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</si>
  <si>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</si>
  <si>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</si>
  <si>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</si>
  <si>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</si>
  <si>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</si>
  <si>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</si>
  <si>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</si>
  <si>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</si>
  <si>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</si>
  <si>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</si>
  <si>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</si>
  <si>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</si>
  <si>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</si>
  <si>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</si>
  <si>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</si>
  <si>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</si>
  <si>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</si>
  <si>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</si>
  <si>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</si>
  <si>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</si>
  <si>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</si>
  <si>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</si>
  <si>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</si>
  <si>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</si>
  <si>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</si>
  <si>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</si>
  <si>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</si>
  <si>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</si>
  <si>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</si>
  <si>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</si>
  <si>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</si>
  <si>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</si>
  <si>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</si>
  <si>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</si>
  <si>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</si>
  <si>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</si>
  <si>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</si>
  <si>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</si>
  <si>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</si>
  <si>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</si>
  <si>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</si>
  <si>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</si>
  <si>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</si>
  <si>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</si>
  <si>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</si>
  <si>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</si>
  <si>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</si>
  <si>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</si>
  <si>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</si>
  <si>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</si>
  <si>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</si>
  <si>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</si>
  <si>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</si>
  <si>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</si>
  <si>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</si>
  <si>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</si>
  <si>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</si>
  <si>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</si>
  <si>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</si>
  <si>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</si>
  <si>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</si>
  <si>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</si>
  <si>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</si>
  <si>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</si>
  <si>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</si>
  <si>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</si>
  <si>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</si>
  <si>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</si>
  <si>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</si>
  <si>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</si>
  <si>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</si>
  <si>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</si>
  <si>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</si>
  <si>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</si>
  <si>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</si>
  <si>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</si>
  <si>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</si>
  <si>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</si>
  <si>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</si>
  <si>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</si>
  <si>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</si>
  <si>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</si>
  <si>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</si>
  <si>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</si>
  <si>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</si>
  <si>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</si>
  <si>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</si>
  <si>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</si>
  <si>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</si>
  <si>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</si>
  <si>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</si>
  <si>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</si>
  <si>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</si>
  <si>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</si>
  <si>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</si>
  <si>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</si>
  <si>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</si>
  <si>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</si>
  <si>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</si>
  <si>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</si>
  <si>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</si>
  <si>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</si>
  <si>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</si>
  <si>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</si>
  <si>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</si>
  <si>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</si>
  <si>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</si>
  <si>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</si>
  <si>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</si>
  <si>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</si>
  <si>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</si>
  <si>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</si>
  <si>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</si>
  <si>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</si>
  <si>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</si>
  <si>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</si>
  <si>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</si>
  <si>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</si>
  <si>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</si>
  <si>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</si>
  <si>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</si>
  <si>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</si>
  <si>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</si>
  <si>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</si>
  <si>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</si>
  <si>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</si>
  <si>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</si>
  <si>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</si>
  <si>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</si>
  <si>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</si>
  <si>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</si>
  <si>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</si>
  <si>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</si>
  <si>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</si>
  <si>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</si>
  <si>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</si>
  <si>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</si>
  <si>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</si>
  <si>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</si>
  <si>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</si>
  <si>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</si>
  <si>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</si>
  <si>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</si>
  <si>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</si>
  <si>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</si>
  <si>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</si>
  <si>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</si>
  <si>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</si>
  <si>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</si>
  <si>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</si>
  <si>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</si>
  <si>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</si>
  <si>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</si>
  <si>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</si>
  <si>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</si>
  <si>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</si>
  <si>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</si>
  <si>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</si>
  <si>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</si>
  <si>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</si>
  <si>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</si>
  <si>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</si>
  <si>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</si>
  <si>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</si>
  <si>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</si>
  <si>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</si>
  <si>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</si>
  <si>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</si>
  <si>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</si>
  <si>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</si>
  <si>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</si>
  <si>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</si>
  <si>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</si>
  <si>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</si>
  <si>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</si>
  <si>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</si>
  <si>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</si>
  <si>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</si>
  <si>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</si>
  <si>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</si>
  <si>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</si>
  <si>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</si>
  <si>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</si>
  <si>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</si>
  <si>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</si>
  <si>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</si>
  <si>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</si>
  <si>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</si>
  <si>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</si>
  <si>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</si>
  <si>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</si>
  <si>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</si>
  <si>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</si>
  <si>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</si>
  <si>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</si>
  <si>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</si>
  <si>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</si>
  <si>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</si>
  <si>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</si>
  <si>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</si>
  <si>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</si>
  <si>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</si>
  <si>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</si>
  <si>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</si>
  <si>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</si>
  <si>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</si>
  <si>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</si>
  <si>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</si>
  <si>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</si>
  <si>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</si>
  <si>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</si>
  <si>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</si>
  <si>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</si>
  <si>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</si>
  <si>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</si>
  <si>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</si>
  <si>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</si>
  <si>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</si>
  <si>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</si>
  <si>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</si>
  <si>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</si>
  <si>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</si>
  <si>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</si>
  <si>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</si>
  <si>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</si>
  <si>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</si>
  <si>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</si>
  <si>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</si>
  <si>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</si>
  <si>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</si>
  <si>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</si>
  <si>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</si>
  <si>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</si>
  <si>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</si>
  <si>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</si>
  <si>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</si>
  <si>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</si>
  <si>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</si>
  <si>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</si>
  <si>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</si>
  <si>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</si>
  <si>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</si>
  <si>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</si>
  <si>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</si>
  <si>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</si>
  <si>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</si>
  <si>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</si>
  <si>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</si>
  <si>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</si>
  <si>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</si>
  <si>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</si>
  <si>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</si>
  <si>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</si>
  <si>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</si>
  <si>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</si>
  <si>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</si>
  <si>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</si>
  <si>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</si>
  <si>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</si>
  <si>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</si>
  <si>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</si>
  <si>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</si>
  <si>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</si>
  <si>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</si>
  <si>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</si>
  <si>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</si>
  <si>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</si>
  <si>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</si>
  <si>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</si>
  <si>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</si>
  <si>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</si>
  <si>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</si>
  <si>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</si>
  <si>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</si>
  <si>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</si>
  <si>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</si>
  <si>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</si>
  <si>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</si>
  <si>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</si>
  <si>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</si>
  <si>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</si>
  <si>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</si>
  <si>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</si>
  <si>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</si>
  <si>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</si>
  <si>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</si>
  <si>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</si>
  <si>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</si>
  <si>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</si>
  <si>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</si>
  <si>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</si>
  <si>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</si>
  <si>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</si>
  <si>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</si>
  <si>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</si>
  <si>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</si>
  <si>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</si>
  <si>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</si>
  <si>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</si>
  <si>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</si>
  <si>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</si>
  <si>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</si>
  <si>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</si>
  <si>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</si>
  <si>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</si>
  <si>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</si>
  <si>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</si>
  <si>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</si>
  <si>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</si>
  <si>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</si>
  <si>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</si>
  <si>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</si>
  <si>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</si>
  <si>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</si>
  <si>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</si>
  <si>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</si>
  <si>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</si>
  <si>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</si>
  <si>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</si>
  <si>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</si>
  <si>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</si>
  <si>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</si>
  <si>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</si>
  <si>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</si>
  <si>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</si>
  <si>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</si>
  <si>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</si>
  <si>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</si>
  <si>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</si>
  <si>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</si>
  <si>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</si>
  <si>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</si>
  <si>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</si>
  <si>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</si>
  <si>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</si>
  <si>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</si>
  <si>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</si>
  <si>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</si>
  <si>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</si>
  <si>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</si>
  <si>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</si>
  <si>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</si>
  <si>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</si>
  <si>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</si>
  <si>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</si>
  <si>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</si>
  <si>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</si>
  <si>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</si>
  <si>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</si>
  <si>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</si>
  <si>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</si>
  <si>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</si>
  <si>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</si>
  <si>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</si>
  <si>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</si>
  <si>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</si>
  <si>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</si>
  <si>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</si>
  <si>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</si>
  <si>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</si>
  <si>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</si>
  <si>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</si>
  <si>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</si>
  <si>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</si>
  <si>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</si>
  <si>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</si>
  <si>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</si>
  <si>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</si>
  <si>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</si>
  <si>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</si>
  <si>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</si>
  <si>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</si>
  <si>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</si>
  <si>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</si>
  <si>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</si>
  <si>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</si>
  <si>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</si>
  <si>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</si>
  <si>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</si>
  <si>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</si>
  <si>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</si>
  <si>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</si>
  <si>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</si>
  <si>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</si>
  <si>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</si>
  <si>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</si>
  <si>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</si>
  <si>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</si>
  <si>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</si>
  <si>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</si>
  <si>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</si>
  <si>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</si>
  <si>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</si>
  <si>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</si>
  <si>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</si>
  <si>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</si>
  <si>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</si>
  <si>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</si>
  <si>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</si>
  <si>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</si>
  <si>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</si>
  <si>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</si>
  <si>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</si>
  <si>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</si>
  <si>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</si>
  <si>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</si>
  <si>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</si>
  <si>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</si>
  <si>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</si>
  <si>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</si>
  <si>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</si>
  <si>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</si>
  <si>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</si>
  <si>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</si>
  <si>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</si>
  <si>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</si>
  <si>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</si>
  <si>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</si>
  <si>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</si>
  <si>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</si>
  <si>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</si>
  <si>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</si>
  <si>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</si>
  <si>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</si>
  <si>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</si>
  <si>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</si>
  <si>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</si>
  <si>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</si>
  <si>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</si>
  <si>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</si>
  <si>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</si>
  <si>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</si>
  <si>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</si>
  <si>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</si>
  <si>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</si>
  <si>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</si>
  <si>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</si>
  <si>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</si>
  <si>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</si>
  <si>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</si>
  <si>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</si>
  <si>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</si>
  <si>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</si>
  <si>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</si>
  <si>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</si>
  <si>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</si>
  <si>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</si>
  <si>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</si>
  <si>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</si>
  <si>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</si>
  <si>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</si>
  <si>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</si>
  <si>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</si>
  <si>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</si>
  <si>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</si>
  <si>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</si>
  <si>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</si>
  <si>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</si>
  <si>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</si>
  <si>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</si>
  <si>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</si>
  <si>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</si>
  <si>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</si>
  <si>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</si>
  <si>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</si>
  <si>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</si>
  <si>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</si>
  <si>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</si>
  <si>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</si>
  <si>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</si>
  <si>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</si>
  <si>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</si>
  <si>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</si>
  <si>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</si>
  <si>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</si>
  <si>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</si>
  <si>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</si>
  <si>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</si>
  <si>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</si>
  <si>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</si>
  <si>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</si>
  <si>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</si>
  <si>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</si>
  <si>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</si>
  <si>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</si>
  <si>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</si>
  <si>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</si>
  <si>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</si>
  <si>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</si>
  <si>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</si>
  <si>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</si>
  <si>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</si>
  <si>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</si>
  <si>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</si>
  <si>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</si>
  <si>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</si>
  <si>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</si>
  <si>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</si>
  <si>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</si>
  <si>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</si>
  <si>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</si>
  <si>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</si>
  <si>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</si>
  <si>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</si>
  <si>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</si>
  <si>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</si>
  <si>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</si>
  <si>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</si>
  <si>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</si>
  <si>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</si>
  <si>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</si>
  <si>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</si>
  <si>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</si>
  <si>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</si>
  <si>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</si>
  <si>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</si>
  <si>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</si>
  <si>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</si>
  <si>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</si>
  <si>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</si>
  <si>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</si>
  <si>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</si>
  <si>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</si>
  <si>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</si>
  <si>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</si>
  <si>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</si>
  <si>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</si>
  <si>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</si>
  <si>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</si>
  <si>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</si>
  <si>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</si>
  <si>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</si>
  <si>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</si>
  <si>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</si>
  <si>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</si>
  <si>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</si>
  <si>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</si>
  <si>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</si>
  <si>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</si>
  <si>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</si>
  <si>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</si>
  <si>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</si>
  <si>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</si>
  <si>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</si>
  <si>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</si>
  <si>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</si>
  <si>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</si>
  <si>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</si>
  <si>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</si>
  <si>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</si>
  <si>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</si>
  <si>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</si>
  <si>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</si>
  <si>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</si>
  <si>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</si>
  <si>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</si>
  <si>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</si>
  <si>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</si>
  <si>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</si>
  <si>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</si>
  <si>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</si>
  <si>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</si>
  <si>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</si>
  <si>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</si>
  <si>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</si>
  <si>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</si>
  <si>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</si>
  <si>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</si>
  <si>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</si>
  <si>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</si>
  <si>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</si>
  <si>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</si>
  <si>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</si>
  <si>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</si>
  <si>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</si>
  <si>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</si>
  <si>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</si>
  <si>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</si>
  <si>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</si>
  <si>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</si>
  <si>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</si>
  <si>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</si>
  <si>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</si>
  <si>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</si>
  <si>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</si>
  <si>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</si>
  <si>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</si>
  <si>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</si>
  <si>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</si>
  <si>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</si>
  <si>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</si>
  <si>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</si>
  <si>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</si>
  <si>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</si>
  <si>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</si>
  <si>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</si>
  <si>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</si>
  <si>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</si>
  <si>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</si>
  <si>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</si>
  <si>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</si>
  <si>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</si>
  <si>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</si>
  <si>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</si>
  <si>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</si>
  <si>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</si>
  <si>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</si>
  <si>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</si>
  <si>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</si>
  <si>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</si>
  <si>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</si>
  <si>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</si>
  <si>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</si>
  <si>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</si>
  <si>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</si>
  <si>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</si>
  <si>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</si>
  <si>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</si>
  <si>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</si>
  <si>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</si>
  <si>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</si>
  <si>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</si>
  <si>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</si>
  <si>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</si>
  <si>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</si>
  <si>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</si>
  <si>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</si>
  <si>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</si>
  <si>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</si>
  <si>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</si>
  <si>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</si>
  <si>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</si>
  <si>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</si>
  <si>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</si>
  <si>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</si>
  <si>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</si>
  <si>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</si>
  <si>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</si>
  <si>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</si>
  <si>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</si>
  <si>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</si>
  <si>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</si>
  <si>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</si>
  <si>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</si>
  <si>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</si>
  <si>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</si>
  <si>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</si>
  <si>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</si>
  <si>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</si>
  <si>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</si>
  <si>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</si>
  <si>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</si>
  <si>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</si>
  <si>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</si>
  <si>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</si>
  <si>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</si>
  <si>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</si>
  <si>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</si>
  <si>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</si>
  <si>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</si>
  <si>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</si>
  <si>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</si>
  <si>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</si>
  <si>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</si>
  <si>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</si>
  <si>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</si>
  <si>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</si>
  <si>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</si>
  <si>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</si>
  <si>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</si>
  <si>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</si>
  <si>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</si>
  <si>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</si>
  <si>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</si>
  <si>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</si>
  <si>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</si>
  <si>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</si>
  <si>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</si>
  <si>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</si>
  <si>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</si>
  <si>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</si>
  <si>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</si>
  <si>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</si>
  <si>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</si>
  <si>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</si>
  <si>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</si>
  <si>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</si>
  <si>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</si>
  <si>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</si>
  <si>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</si>
  <si>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</si>
  <si>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</si>
  <si>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</si>
  <si>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</si>
  <si>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</si>
  <si>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</si>
  <si>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</si>
  <si>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</si>
  <si>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</si>
  <si>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</si>
  <si>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</si>
  <si>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</si>
  <si>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</si>
  <si>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</si>
  <si>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</si>
  <si>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</si>
  <si>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</si>
  <si>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</si>
  <si>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</si>
  <si>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</si>
  <si>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</si>
  <si>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</si>
  <si>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</si>
  <si>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</si>
  <si>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</si>
  <si>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</si>
  <si>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</si>
  <si>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</si>
  <si>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</si>
  <si>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</si>
  <si>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</si>
  <si>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</si>
  <si>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</si>
  <si>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</si>
  <si>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</si>
  <si>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</si>
  <si>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</si>
  <si>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</si>
  <si>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</si>
  <si>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</si>
  <si>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</si>
  <si>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</si>
  <si>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</si>
  <si>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</si>
  <si>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</si>
  <si>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</si>
  <si>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</si>
  <si>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</si>
  <si>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</si>
  <si>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</si>
  <si>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</si>
  <si>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</si>
  <si>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</si>
  <si>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</si>
  <si>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</si>
  <si>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</si>
  <si>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</si>
  <si>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</si>
  <si>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</si>
  <si>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</si>
  <si>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</si>
  <si>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</si>
  <si>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</si>
  <si>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</si>
  <si>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</si>
  <si>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</si>
  <si>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</si>
  <si>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</si>
  <si>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</si>
  <si>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</si>
  <si>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</si>
  <si>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</si>
  <si>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</si>
  <si>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</si>
  <si>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</si>
  <si>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</si>
  <si>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</si>
  <si>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</si>
  <si>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</si>
  <si>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</si>
  <si>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</si>
  <si>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</si>
  <si>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</si>
  <si>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</si>
  <si>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</si>
  <si>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</si>
  <si>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</si>
  <si>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</si>
  <si>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</si>
  <si>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</si>
  <si>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</si>
  <si>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</si>
  <si>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</si>
  <si>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</si>
  <si>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</si>
  <si>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</si>
  <si>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</si>
  <si>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</si>
  <si>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</si>
  <si>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</si>
  <si>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</si>
  <si>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</si>
  <si>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</si>
  <si>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</si>
  <si>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</si>
  <si>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</si>
  <si>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</si>
  <si>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</si>
  <si>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</si>
  <si>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</si>
  <si>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</si>
  <si>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</si>
  <si>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</si>
  <si>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</si>
  <si>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</si>
  <si>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</si>
  <si>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</si>
  <si>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</si>
  <si>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</si>
  <si>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</si>
  <si>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</si>
  <si>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</si>
  <si>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</si>
  <si>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</si>
  <si>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</si>
  <si>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</si>
  <si>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</si>
  <si>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</si>
  <si>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</si>
  <si>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</si>
  <si>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</si>
  <si>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</si>
  <si>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</si>
  <si>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</si>
  <si>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</si>
  <si>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</si>
  <si>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</si>
  <si>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</si>
  <si>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</si>
  <si>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</si>
  <si>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</si>
  <si>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</si>
  <si>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</si>
  <si>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</si>
  <si>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</si>
  <si>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</si>
  <si>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</si>
  <si>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</si>
  <si>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</si>
  <si>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</si>
  <si>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</si>
  <si>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</si>
  <si>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</si>
  <si>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</si>
  <si>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</si>
  <si>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</si>
  <si>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</si>
  <si>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</si>
  <si>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</si>
  <si>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</si>
  <si>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</si>
  <si>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</si>
  <si>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</si>
  <si>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</si>
  <si>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</si>
  <si>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</si>
  <si>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</si>
  <si>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</si>
  <si>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</si>
  <si>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</si>
  <si>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</si>
  <si>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</si>
  <si>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</si>
  <si>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</si>
  <si>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</si>
  <si>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</si>
  <si>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</si>
  <si>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</si>
  <si>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</si>
  <si>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</si>
  <si>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</si>
  <si>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</si>
  <si>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</si>
  <si>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</si>
  <si>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</si>
  <si>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</si>
  <si>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</si>
  <si>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</si>
  <si>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</si>
  <si>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</si>
  <si>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</si>
  <si>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</si>
  <si>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</si>
  <si>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</si>
  <si>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</si>
  <si>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</si>
  <si>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</si>
  <si>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</si>
  <si>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</si>
  <si>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</si>
  <si>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</si>
  <si>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</si>
  <si>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</si>
  <si>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</si>
  <si>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</si>
  <si>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</si>
  <si>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</si>
  <si>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</si>
  <si>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</si>
  <si>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</si>
  <si>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</si>
  <si>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</si>
  <si>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</si>
  <si>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</si>
  <si>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</si>
  <si>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</si>
  <si>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</si>
  <si>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</si>
  <si>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</si>
  <si>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</si>
  <si>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</si>
  <si>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</si>
  <si>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</si>
  <si>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</si>
  <si>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</si>
  <si>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</si>
  <si>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</si>
  <si>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</si>
  <si>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</si>
  <si>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</si>
  <si>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</si>
  <si>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</si>
  <si>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</si>
  <si>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</si>
  <si>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</si>
  <si>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</si>
  <si>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</si>
  <si>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</si>
  <si>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</si>
  <si>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</si>
  <si>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</si>
  <si>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</si>
  <si>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</si>
  <si>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</si>
  <si>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</si>
  <si>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</si>
  <si>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</si>
  <si>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</si>
  <si>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</si>
  <si>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</si>
  <si>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</si>
  <si>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</si>
  <si>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</si>
  <si>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</si>
  <si>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</si>
  <si>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</si>
  <si>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</si>
  <si>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</si>
  <si>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</si>
  <si>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</si>
  <si>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</si>
  <si>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</si>
  <si>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</si>
  <si>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</si>
  <si>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</si>
  <si>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</si>
  <si>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</si>
  <si>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</si>
  <si>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</si>
  <si>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</si>
  <si>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</si>
  <si>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</si>
  <si>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</si>
  <si>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</si>
  <si>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</si>
  <si>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</si>
  <si>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</si>
  <si>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</si>
  <si>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</si>
  <si>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</si>
  <si>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</si>
  <si>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</si>
  <si>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</si>
  <si>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</si>
  <si>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</si>
  <si>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</si>
  <si>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</si>
  <si>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</si>
  <si>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</si>
  <si>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</si>
  <si>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</si>
  <si>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</si>
  <si>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</si>
  <si>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</si>
  <si>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</si>
  <si>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</si>
  <si>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</si>
  <si>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</si>
  <si>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</si>
  <si>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</si>
  <si>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</si>
  <si>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</si>
  <si>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</si>
  <si>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</si>
  <si>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</si>
  <si>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</si>
  <si>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</si>
  <si>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</si>
  <si>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</si>
  <si>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</si>
  <si>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</si>
  <si>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</si>
  <si>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</si>
  <si>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</si>
  <si>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</si>
  <si>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</si>
  <si>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</si>
  <si>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</si>
  <si>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</si>
  <si>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</si>
  <si>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</si>
  <si>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</si>
  <si>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</si>
  <si>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</si>
  <si>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</si>
  <si>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</si>
  <si>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</si>
  <si>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</si>
  <si>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</si>
  <si>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</si>
  <si>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</si>
  <si>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</si>
  <si>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</si>
  <si>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</si>
  <si>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</si>
  <si>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</si>
  <si>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</si>
  <si>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</si>
  <si>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</si>
  <si>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</si>
  <si>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</si>
  <si>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</si>
  <si>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</si>
  <si>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</si>
  <si>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</si>
  <si>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</si>
  <si>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</si>
  <si>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</si>
  <si>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</si>
  <si>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</si>
  <si>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</si>
  <si>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</si>
  <si>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</si>
  <si>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</si>
  <si>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</si>
  <si>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</si>
  <si>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</si>
  <si>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</si>
  <si>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</si>
  <si>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</si>
  <si>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</si>
  <si>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</si>
  <si>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</si>
  <si>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</si>
  <si>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</si>
  <si>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</si>
  <si>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</si>
  <si>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</si>
  <si>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</si>
  <si>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</si>
  <si>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</si>
  <si>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</si>
  <si>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</si>
  <si>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</si>
  <si>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</si>
  <si>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</si>
  <si>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</si>
  <si>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</si>
  <si>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</si>
  <si>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</si>
  <si>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</si>
  <si>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</si>
  <si>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</si>
  <si>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</si>
  <si>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</si>
  <si>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</si>
  <si>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</si>
  <si>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</si>
  <si>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</si>
  <si>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</si>
  <si>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</si>
  <si>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</si>
  <si>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</si>
  <si>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</si>
  <si>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</si>
  <si>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</si>
  <si>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</si>
  <si>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</si>
  <si>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</si>
  <si>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</si>
  <si>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</si>
  <si>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</si>
  <si>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</si>
  <si>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</si>
  <si>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</si>
  <si>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</si>
  <si>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</si>
  <si>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</si>
  <si>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</si>
  <si>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</si>
  <si>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</si>
  <si>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</si>
  <si>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</si>
  <si>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</si>
  <si>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</si>
  <si>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</si>
  <si>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</si>
  <si>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</si>
  <si>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</si>
  <si>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</si>
  <si>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</si>
  <si>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</si>
  <si>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</si>
  <si>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</si>
  <si>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</si>
  <si>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</si>
  <si>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</si>
  <si>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</si>
  <si>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</si>
  <si>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</si>
  <si>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</si>
  <si>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</si>
  <si>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</si>
  <si>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</si>
  <si>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</si>
  <si>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</si>
  <si>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</si>
  <si>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</si>
  <si>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</si>
  <si>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</si>
  <si>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</si>
  <si>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</si>
  <si>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</si>
  <si>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</si>
  <si>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</si>
  <si>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</si>
  <si>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</si>
  <si>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</si>
  <si>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</si>
  <si>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</si>
  <si>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</si>
  <si>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</si>
  <si>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</si>
  <si>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</si>
  <si>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</si>
  <si>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</si>
  <si>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</si>
  <si>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</si>
  <si>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</si>
  <si>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</si>
  <si>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</si>
  <si>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</si>
  <si>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</si>
  <si>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</si>
  <si>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</si>
  <si>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</si>
  <si>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</si>
  <si>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</si>
  <si>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</si>
  <si>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</si>
  <si>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</si>
  <si>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</si>
  <si>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</si>
  <si>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</si>
  <si>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</si>
  <si>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</si>
  <si>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</si>
  <si>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</si>
  <si>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</si>
  <si>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</si>
  <si>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</si>
  <si>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</si>
  <si>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</si>
  <si>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</si>
  <si>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</si>
  <si>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</si>
  <si>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</si>
  <si>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</si>
  <si>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</si>
  <si>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</si>
  <si>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</si>
  <si>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</si>
  <si>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</si>
  <si>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</si>
  <si>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</si>
  <si>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</si>
  <si>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</si>
  <si>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</si>
  <si>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</si>
  <si>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</si>
  <si>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</si>
  <si>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</si>
  <si>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</si>
  <si>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</si>
  <si>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</si>
  <si>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</si>
  <si>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</si>
  <si>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</si>
  <si>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</si>
  <si>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</si>
  <si>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</si>
  <si>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</si>
  <si>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</si>
  <si>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</si>
  <si>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</si>
  <si>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</si>
  <si>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</si>
  <si>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</si>
  <si>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</si>
  <si>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</si>
  <si>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</si>
  <si>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</si>
  <si>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</si>
  <si>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</si>
  <si>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</si>
  <si>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</si>
  <si>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</si>
  <si>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</si>
  <si>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</si>
  <si>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</si>
  <si>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</si>
  <si>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</si>
  <si>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</si>
  <si>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</si>
  <si>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</si>
  <si>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</si>
  <si>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</si>
  <si>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</si>
  <si>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</si>
  <si>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</si>
  <si>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</si>
  <si>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</si>
  <si>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</si>
  <si>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</si>
  <si>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</si>
  <si>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</si>
  <si>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</si>
  <si>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</si>
  <si>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</si>
  <si>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</si>
  <si>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</si>
  <si>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</si>
  <si>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</si>
  <si>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</si>
  <si>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</si>
  <si>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</si>
  <si>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</si>
  <si>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</si>
  <si>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</si>
  <si>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</si>
  <si>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</si>
  <si>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</si>
  <si>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</si>
  <si>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</si>
  <si>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</si>
  <si>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</si>
  <si>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</si>
  <si>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</si>
  <si>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</si>
  <si>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</si>
  <si>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</si>
  <si>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</si>
  <si>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</si>
  <si>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</si>
  <si>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</si>
  <si>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</si>
  <si>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</si>
  <si>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</si>
  <si>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</si>
  <si>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</si>
  <si>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</si>
  <si>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</si>
  <si>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</si>
  <si>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</si>
  <si>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</si>
  <si>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</si>
  <si>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</si>
  <si>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</si>
  <si>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</si>
  <si>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</si>
  <si>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</si>
  <si>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</si>
  <si>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</si>
  <si>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</si>
  <si>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</si>
  <si>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</si>
  <si>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</si>
  <si>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</si>
  <si>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</si>
  <si>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</si>
  <si>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</si>
  <si>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</si>
  <si>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</si>
  <si>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</si>
  <si>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</si>
  <si>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</si>
  <si>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</si>
  <si>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</si>
  <si>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</si>
  <si>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</si>
  <si>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</si>
  <si>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</si>
  <si>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</si>
  <si>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</si>
  <si>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</si>
  <si>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</si>
  <si>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</si>
  <si>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</si>
  <si>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</si>
  <si>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</si>
  <si>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</si>
  <si>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</si>
  <si>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</si>
  <si>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</si>
  <si>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</si>
  <si>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</si>
  <si>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</si>
  <si>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</si>
  <si>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</si>
  <si>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</si>
  <si>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</si>
  <si>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</si>
  <si>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</si>
  <si>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</si>
  <si>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</si>
  <si>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</si>
  <si>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</si>
  <si>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</si>
  <si>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</si>
  <si>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</si>
  <si>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</si>
  <si>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</si>
  <si>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</si>
  <si>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</si>
  <si>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</si>
  <si>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</si>
  <si>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</si>
  <si>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</si>
  <si>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</si>
  <si>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</si>
  <si>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</si>
  <si>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</si>
  <si>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</si>
  <si>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</si>
  <si>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</si>
  <si>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</si>
  <si>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</si>
  <si>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</si>
  <si>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</si>
  <si>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</si>
  <si>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</si>
  <si>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</si>
  <si>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</si>
  <si>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</si>
  <si>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</si>
  <si>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</si>
  <si>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</si>
  <si>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</si>
  <si>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</si>
  <si>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</si>
  <si>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</si>
  <si>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</si>
  <si>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</si>
  <si>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</si>
  <si>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</si>
  <si>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</si>
  <si>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</si>
  <si>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</si>
  <si>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</si>
  <si>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</si>
  <si>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</si>
  <si>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</si>
  <si>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</si>
  <si>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</si>
  <si>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</si>
  <si>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</si>
  <si>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</si>
  <si>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</si>
  <si>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</si>
  <si>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</si>
  <si>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</si>
  <si>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</si>
  <si>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</si>
  <si>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</si>
  <si>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</si>
  <si>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</si>
  <si>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</si>
  <si>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</si>
  <si>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</si>
  <si>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</si>
  <si>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</si>
  <si>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</si>
  <si>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</si>
  <si>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</si>
  <si>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</si>
  <si>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</si>
  <si>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</si>
  <si>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</si>
  <si>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</si>
  <si>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</si>
  <si>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</si>
  <si>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</si>
  <si>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</si>
  <si>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</si>
  <si>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</si>
  <si>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</si>
  <si>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</si>
  <si>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</si>
  <si>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</si>
  <si>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</si>
  <si>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</si>
  <si>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</si>
  <si>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</si>
  <si>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</si>
  <si>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</si>
  <si>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</si>
  <si>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</si>
  <si>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</si>
  <si>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</si>
  <si>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</si>
  <si>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</si>
  <si>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</si>
  <si>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</si>
  <si>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</si>
  <si>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</si>
  <si>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</si>
  <si>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</si>
  <si>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</si>
  <si>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</si>
  <si>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</si>
  <si>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</si>
  <si>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</si>
  <si>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</si>
  <si>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</si>
  <si>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</si>
  <si>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</si>
  <si>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</si>
  <si>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</si>
  <si>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</si>
  <si>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</si>
  <si>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</si>
  <si>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</si>
  <si>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</si>
  <si>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</si>
  <si>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</si>
  <si>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</si>
  <si>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</si>
  <si>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</si>
  <si>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</si>
  <si>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</si>
  <si>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</si>
  <si>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</si>
  <si>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</si>
  <si>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</si>
  <si>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</si>
  <si>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</si>
  <si>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</si>
  <si>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</si>
  <si>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</si>
  <si>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</si>
  <si>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</si>
  <si>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</si>
  <si>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</si>
  <si>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</si>
  <si>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</si>
  <si>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</si>
  <si>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</si>
  <si>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</si>
  <si>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</si>
  <si>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</si>
  <si>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</si>
  <si>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</si>
  <si>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</si>
  <si>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</si>
  <si>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</si>
  <si>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</si>
  <si>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</si>
  <si>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</si>
  <si>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</si>
  <si>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</si>
  <si>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</si>
  <si>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</si>
  <si>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</si>
  <si>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</si>
  <si>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</si>
  <si>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</si>
  <si>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</si>
  <si>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</si>
  <si>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</si>
  <si>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</si>
  <si>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</si>
  <si>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</si>
  <si>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</si>
  <si>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</si>
  <si>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</si>
  <si>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</si>
  <si>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</si>
  <si>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</si>
  <si>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</si>
  <si>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</si>
  <si>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</si>
  <si>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</si>
  <si>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</si>
  <si>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</si>
  <si>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</si>
  <si>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</si>
  <si>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</si>
  <si>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</si>
  <si>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</si>
  <si>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</si>
  <si>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</si>
  <si>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</si>
  <si>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</si>
  <si>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</si>
  <si>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</si>
  <si>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</si>
  <si>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</si>
  <si>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</si>
  <si>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</si>
  <si>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</si>
  <si>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</si>
  <si>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</si>
  <si>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</si>
  <si>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</si>
  <si>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</si>
  <si>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</si>
  <si>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</si>
  <si>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</si>
  <si>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</si>
  <si>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</si>
  <si>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</si>
  <si>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</si>
  <si>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</si>
  <si>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</si>
  <si>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</si>
  <si>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</si>
  <si>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</si>
  <si>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</si>
  <si>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</si>
  <si>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</si>
  <si>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</si>
  <si>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</si>
  <si>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</si>
  <si>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</si>
  <si>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</si>
  <si>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</si>
  <si>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</si>
  <si>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</si>
  <si>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</si>
  <si>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</si>
  <si>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</si>
  <si>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</si>
  <si>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</si>
  <si>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</si>
  <si>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</si>
  <si>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</si>
  <si>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</si>
  <si>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</si>
  <si>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</si>
  <si>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</si>
  <si>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</si>
  <si>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</si>
  <si>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</si>
  <si>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</si>
  <si>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</si>
  <si>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</si>
  <si>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</si>
  <si>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</si>
  <si>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</si>
  <si>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</si>
  <si>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</si>
  <si>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</si>
  <si>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</si>
  <si>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</si>
  <si>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</si>
  <si>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</si>
  <si>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</si>
  <si>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</si>
  <si>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</si>
  <si>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</si>
  <si>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</si>
  <si>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</si>
  <si>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</si>
  <si>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</si>
  <si>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</si>
  <si>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</si>
  <si>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</si>
  <si>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</si>
  <si>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</si>
  <si>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</si>
  <si>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</si>
  <si>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</si>
  <si>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</si>
  <si>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</si>
  <si>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</si>
  <si>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</si>
  <si>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</si>
  <si>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</si>
  <si>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</si>
  <si>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</si>
  <si>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</si>
  <si>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</si>
  <si>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</si>
  <si>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</si>
  <si>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</si>
  <si>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</si>
  <si>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</si>
  <si>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</si>
  <si>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</si>
  <si>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</si>
  <si>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</si>
  <si>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</si>
  <si>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</si>
  <si>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</si>
  <si>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</si>
  <si>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</si>
  <si>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</si>
  <si>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</si>
  <si>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</si>
  <si>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</si>
  <si>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</si>
  <si>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</si>
  <si>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</si>
  <si>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</si>
  <si>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</si>
  <si>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</si>
  <si>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</si>
  <si>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</si>
  <si>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</si>
  <si>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</si>
  <si>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</si>
  <si>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</si>
  <si>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</si>
  <si>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</si>
  <si>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</si>
  <si>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</si>
  <si>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</si>
  <si>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</si>
  <si>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</si>
  <si>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</si>
  <si>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</si>
  <si>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</si>
  <si>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</si>
  <si>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</si>
  <si>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</si>
  <si>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</si>
  <si>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</si>
  <si>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</si>
  <si>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</si>
  <si>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</si>
  <si>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</si>
  <si>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</si>
  <si>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</si>
  <si>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</si>
  <si>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</si>
  <si>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</si>
  <si>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</si>
  <si>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</si>
  <si>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</si>
  <si>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</si>
  <si>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</si>
  <si>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</si>
  <si>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</si>
  <si>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</si>
  <si>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</si>
  <si>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</si>
  <si>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</si>
  <si>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</si>
  <si>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</si>
  <si>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</si>
  <si>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</si>
  <si>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</si>
  <si>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</si>
  <si>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</si>
  <si>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</si>
  <si>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</si>
  <si>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</si>
  <si>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</si>
  <si>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</si>
  <si>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</si>
  <si>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</si>
  <si>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</si>
  <si>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</si>
  <si>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</si>
  <si>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</si>
  <si>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</si>
  <si>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</si>
  <si>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</si>
  <si>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</si>
  <si>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</si>
  <si>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</si>
  <si>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</si>
  <si>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</si>
  <si>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</si>
  <si>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</si>
  <si>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</si>
  <si>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</si>
  <si>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</si>
  <si>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</si>
  <si>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</si>
  <si>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</si>
  <si>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</si>
  <si>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</si>
  <si>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</si>
  <si>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</si>
  <si>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</si>
  <si>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</si>
  <si>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</si>
  <si>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</si>
  <si>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</si>
  <si>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</si>
  <si>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</si>
  <si>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</si>
  <si>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</si>
  <si>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</si>
  <si>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</si>
  <si>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</si>
  <si>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</si>
  <si>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</si>
  <si>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</si>
  <si>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</si>
  <si>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</si>
  <si>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</si>
  <si>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</si>
  <si>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</si>
  <si>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</si>
  <si>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</si>
  <si>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</si>
  <si>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</si>
  <si>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</si>
  <si>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</si>
  <si>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</si>
  <si>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</si>
  <si>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</si>
  <si>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</si>
  <si>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</si>
  <si>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</si>
  <si>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</si>
  <si>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</si>
  <si>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</si>
  <si>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</si>
  <si>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</si>
  <si>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</si>
  <si>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</si>
  <si>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</si>
  <si>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</si>
  <si>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</si>
  <si>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</si>
  <si>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</si>
  <si>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</si>
  <si>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</si>
  <si>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</si>
  <si>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</si>
  <si>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</si>
  <si>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</si>
  <si>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</si>
  <si>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</si>
  <si>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</si>
  <si>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</si>
  <si>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</si>
  <si>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</si>
  <si>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</si>
  <si>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</si>
  <si>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</si>
  <si>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</si>
  <si>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</si>
  <si>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</si>
  <si>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</si>
  <si>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</si>
  <si>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</si>
  <si>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</si>
  <si>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</si>
  <si>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</si>
  <si>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</si>
  <si>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</si>
  <si>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</si>
  <si>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</si>
  <si>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</si>
  <si>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</si>
  <si>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</si>
  <si>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</si>
  <si>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</si>
  <si>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</si>
  <si>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</si>
  <si>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</si>
  <si>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</si>
  <si>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</si>
  <si>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</si>
  <si>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</si>
  <si>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</si>
  <si>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</si>
  <si>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</si>
  <si>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</si>
  <si>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</si>
  <si>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</si>
  <si>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</si>
  <si>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</si>
  <si>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</si>
  <si>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</si>
  <si>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</si>
  <si>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</si>
  <si>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</si>
  <si>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</si>
  <si>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</si>
  <si>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</si>
  <si>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</si>
  <si>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</si>
  <si>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</si>
  <si>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</si>
  <si>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</si>
  <si>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</si>
  <si>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</si>
  <si>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</si>
  <si>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</si>
  <si>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</si>
  <si>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</si>
  <si>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</si>
  <si>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</si>
  <si>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</si>
  <si>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</si>
  <si>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</si>
  <si>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</si>
  <si>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</si>
  <si>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</si>
  <si>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</si>
  <si>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</si>
  <si>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</si>
  <si>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</si>
  <si>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</si>
  <si>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</si>
  <si>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</si>
  <si>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</si>
  <si>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</si>
  <si>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</si>
  <si>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</si>
  <si>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</si>
  <si>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</si>
  <si>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</si>
  <si>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</si>
  <si>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</si>
  <si>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</si>
  <si>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</si>
  <si>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</si>
  <si>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</si>
  <si>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</si>
  <si>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</si>
  <si>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</si>
  <si>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</si>
  <si>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</si>
  <si>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</si>
  <si>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</si>
  <si>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</si>
  <si>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</si>
  <si>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</si>
  <si>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</si>
  <si>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</si>
  <si>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</si>
  <si>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</si>
  <si>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</si>
  <si>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</si>
  <si>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</si>
  <si>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</si>
  <si>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</si>
  <si>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</si>
  <si>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</si>
  <si>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</si>
  <si>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</si>
  <si>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</si>
  <si>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</si>
  <si>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</si>
  <si>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</si>
  <si>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</si>
  <si>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</si>
  <si>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</si>
  <si>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</si>
  <si>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</si>
  <si>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</si>
  <si>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</si>
  <si>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</si>
  <si>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</si>
  <si>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</si>
  <si>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</si>
  <si>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</si>
  <si>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</si>
  <si>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</si>
  <si>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</si>
  <si>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</si>
  <si>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</si>
  <si>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</si>
  <si>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</si>
  <si>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</si>
  <si>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</si>
  <si>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</si>
  <si>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</si>
  <si>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</si>
  <si>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</si>
  <si>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</si>
  <si>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</si>
  <si>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</si>
  <si>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</si>
  <si>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</si>
  <si>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</si>
  <si>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</si>
  <si>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</si>
  <si>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</si>
  <si>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</si>
  <si>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</si>
  <si>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</si>
  <si>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</si>
  <si>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</si>
  <si>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</si>
  <si>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</si>
  <si>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</si>
  <si>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</si>
  <si>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</si>
  <si>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</si>
  <si>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</si>
  <si>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</si>
  <si>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</si>
  <si>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</si>
  <si>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</si>
  <si>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</si>
  <si>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</si>
  <si>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</si>
  <si>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</si>
  <si>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</si>
  <si>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</si>
  <si>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</si>
  <si>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</si>
  <si>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</si>
  <si>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</si>
  <si>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</si>
  <si>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</si>
  <si>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</si>
  <si>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</si>
  <si>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</si>
  <si>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</si>
  <si>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</si>
  <si>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</si>
  <si>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</si>
  <si>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</si>
  <si>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</si>
  <si>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</si>
  <si>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</si>
  <si>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</si>
  <si>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</si>
  <si>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</si>
  <si>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</si>
  <si>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</si>
  <si>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</si>
  <si>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</si>
  <si>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</si>
  <si>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</si>
  <si>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</si>
  <si>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</si>
  <si>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</si>
  <si>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</si>
  <si>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</si>
  <si>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</si>
  <si>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</si>
  <si>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</si>
  <si>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</si>
  <si>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</si>
  <si>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</si>
  <si>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</si>
  <si>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</si>
  <si>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</si>
  <si>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</si>
  <si>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</si>
  <si>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</si>
  <si>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</si>
  <si>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</si>
  <si>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</si>
  <si>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</si>
  <si>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</si>
  <si>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</si>
  <si>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</si>
  <si>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</si>
  <si>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</si>
  <si>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</si>
  <si>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</si>
  <si>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</si>
  <si>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</si>
  <si>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</si>
  <si>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</si>
  <si>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</si>
  <si>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</si>
  <si>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</si>
  <si>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</si>
  <si>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</si>
  <si>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</si>
  <si>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</si>
  <si>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</si>
  <si>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</si>
  <si>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</si>
  <si>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</si>
  <si>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</si>
  <si>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</si>
  <si>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</si>
  <si>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</si>
  <si>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</si>
  <si>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</si>
  <si>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</si>
  <si>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</si>
  <si>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</si>
  <si>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</si>
  <si>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</si>
  <si>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</si>
  <si>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</si>
  <si>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</si>
  <si>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</si>
  <si>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</si>
  <si>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</si>
  <si>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</si>
  <si>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</si>
  <si>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</si>
  <si>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</si>
  <si>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</si>
  <si>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</si>
  <si>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</si>
  <si>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</si>
  <si>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</si>
  <si>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</si>
  <si>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</si>
  <si>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</si>
  <si>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</si>
  <si>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</si>
  <si>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</si>
  <si>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</si>
  <si>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</si>
  <si>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</si>
  <si>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</si>
  <si>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</si>
  <si>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</si>
  <si>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</si>
  <si>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</si>
  <si>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</si>
  <si>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</si>
  <si>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</si>
  <si>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</si>
  <si>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</si>
  <si>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</si>
  <si>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</si>
  <si>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</si>
  <si>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</si>
  <si>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</si>
  <si>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</si>
  <si>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</si>
  <si>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</si>
  <si>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</si>
  <si>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</si>
  <si>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</si>
  <si>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</si>
  <si>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</si>
  <si>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</si>
  <si>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</si>
  <si>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</si>
  <si>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</si>
  <si>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</si>
  <si>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</si>
  <si>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</si>
  <si>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</si>
  <si>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</si>
  <si>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</si>
  <si>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</si>
  <si>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</si>
  <si>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</si>
  <si>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</si>
  <si>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</si>
  <si>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</si>
  <si>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</si>
  <si>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</si>
  <si>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</si>
  <si>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</si>
  <si>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</si>
  <si>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</si>
  <si>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</si>
  <si>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</si>
  <si>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</si>
  <si>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</si>
  <si>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</si>
  <si>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</si>
  <si>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</si>
  <si>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</si>
  <si>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</si>
  <si>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</si>
  <si>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</si>
  <si>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</si>
  <si>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</si>
  <si>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</si>
  <si>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</si>
  <si>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</si>
  <si>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</si>
  <si>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</si>
  <si>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</si>
  <si>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</si>
  <si>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</si>
  <si>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</si>
  <si>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</si>
  <si>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</si>
  <si>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</si>
  <si>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</si>
  <si>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</si>
  <si>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</si>
  <si>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</si>
  <si>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</si>
  <si>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</si>
  <si>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</si>
  <si>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</si>
  <si>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</si>
  <si>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</si>
  <si>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</si>
  <si>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</si>
  <si>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</si>
  <si>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</si>
  <si>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</si>
  <si>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</si>
  <si>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</si>
  <si>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</si>
  <si>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</si>
  <si>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</si>
  <si>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</si>
  <si>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</si>
  <si>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</si>
  <si>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</si>
  <si>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</si>
  <si>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</si>
  <si>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</si>
  <si>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</si>
  <si>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</si>
  <si>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</si>
  <si>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</si>
  <si>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</si>
  <si>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</si>
  <si>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</si>
  <si>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</si>
  <si>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</si>
  <si>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</si>
  <si>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</si>
  <si>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</si>
  <si>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</si>
  <si>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</si>
  <si>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</si>
  <si>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</si>
  <si>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</si>
  <si>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</si>
  <si>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</si>
  <si>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</si>
  <si>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</si>
  <si>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</si>
  <si>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</si>
  <si>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</si>
  <si>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</si>
  <si>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</si>
  <si>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</si>
  <si>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</si>
  <si>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</si>
  <si>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</si>
  <si>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</si>
  <si>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</si>
  <si>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</si>
  <si>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</si>
  <si>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</si>
  <si>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</si>
  <si>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</si>
  <si>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</si>
  <si>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</si>
  <si>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</si>
  <si>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</si>
  <si>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</si>
  <si>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</si>
  <si>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</si>
  <si>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</si>
  <si>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</si>
  <si>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</si>
  <si>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</si>
  <si>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</si>
  <si>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</si>
  <si>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</si>
  <si>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</si>
  <si>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</si>
  <si>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</si>
  <si>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</si>
  <si>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</si>
  <si>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</si>
  <si>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</si>
  <si>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</si>
  <si>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</si>
  <si>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</si>
  <si>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</si>
  <si>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</si>
  <si>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</si>
  <si>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</si>
  <si>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</si>
  <si>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</si>
  <si>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</si>
  <si>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</si>
  <si>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</si>
  <si>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</si>
  <si>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</si>
  <si>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</si>
  <si>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</si>
  <si>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</si>
  <si>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</si>
  <si>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</si>
  <si>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</si>
  <si>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</si>
  <si>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</si>
  <si>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</si>
  <si>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</si>
  <si>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</si>
  <si>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</si>
  <si>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</si>
  <si>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</si>
  <si>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</si>
  <si>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</si>
  <si>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</si>
  <si>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</si>
  <si>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</si>
  <si>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</si>
  <si>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</si>
  <si>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</si>
  <si>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</si>
  <si>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</si>
  <si>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</si>
  <si>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</si>
  <si>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</si>
  <si>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</si>
  <si>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</si>
  <si>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</si>
  <si>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</si>
  <si>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</si>
  <si>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</si>
  <si>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</si>
  <si>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</si>
  <si>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</si>
  <si>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</si>
  <si>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</si>
  <si>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</si>
  <si>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</si>
  <si>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</si>
  <si>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</si>
  <si>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</si>
  <si>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</si>
  <si>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</si>
  <si>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</si>
  <si>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</si>
  <si>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</si>
  <si>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</si>
  <si>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</si>
  <si>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</si>
  <si>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</si>
  <si>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</si>
  <si>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</si>
  <si>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</si>
  <si>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</si>
  <si>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</si>
  <si>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</si>
  <si>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</si>
  <si>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</si>
  <si>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</si>
  <si>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</si>
  <si>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</si>
  <si>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</si>
  <si>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</si>
  <si>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</si>
  <si>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</si>
  <si>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</si>
  <si>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</si>
  <si>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</si>
  <si>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</si>
  <si>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</si>
  <si>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</si>
  <si>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</si>
  <si>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</si>
  <si>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</si>
  <si>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</si>
  <si>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</si>
  <si>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</si>
  <si>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</si>
  <si>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</si>
  <si>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</si>
  <si>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</si>
  <si>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</si>
  <si>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</si>
  <si>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</si>
  <si>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</si>
  <si>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</si>
  <si>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</si>
  <si>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</si>
  <si>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</si>
  <si>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</si>
  <si>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</si>
  <si>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</si>
  <si>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</si>
  <si>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</si>
  <si>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</si>
  <si>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</si>
  <si>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</si>
  <si>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</si>
  <si>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</si>
  <si>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</si>
  <si>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</si>
  <si>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</si>
  <si>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</si>
  <si>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</si>
  <si>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</si>
  <si>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</si>
  <si>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</si>
  <si>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</si>
  <si>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</si>
  <si>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</si>
  <si>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</si>
  <si>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</si>
  <si>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</si>
  <si>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</si>
  <si>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</si>
  <si>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</si>
  <si>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</si>
  <si>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</si>
  <si>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</si>
  <si>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</si>
  <si>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</si>
  <si>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</si>
  <si>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</si>
  <si>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</si>
  <si>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</si>
  <si>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</si>
  <si>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</si>
  <si>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</si>
  <si>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</si>
  <si>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</si>
  <si>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</si>
  <si>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</si>
  <si>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</si>
  <si>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</si>
  <si>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</si>
  <si>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</si>
  <si>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</si>
  <si>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</si>
  <si>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</si>
  <si>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</si>
  <si>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</si>
  <si>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</si>
  <si>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</si>
  <si>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</si>
  <si>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</si>
  <si>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</si>
  <si>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</si>
  <si>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</si>
  <si>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</si>
  <si>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</si>
  <si>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</si>
  <si>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</si>
  <si>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</si>
  <si>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</si>
  <si>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</si>
  <si>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</si>
  <si>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</si>
  <si>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</si>
  <si>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</si>
  <si>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</si>
  <si>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</si>
  <si>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</si>
  <si>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</si>
  <si>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</si>
  <si>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</si>
  <si>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</si>
  <si>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</si>
  <si>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</si>
  <si>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</si>
  <si>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</si>
  <si>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</si>
  <si>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</si>
  <si>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</si>
  <si>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</si>
  <si>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</si>
  <si>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</si>
  <si>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</si>
  <si>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</si>
  <si>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</si>
  <si>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</si>
  <si>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</si>
  <si>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</si>
  <si>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</si>
  <si>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</si>
  <si>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</si>
  <si>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</si>
  <si>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</si>
  <si>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</si>
  <si>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</si>
  <si>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</si>
  <si>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</si>
  <si>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</si>
  <si>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</si>
  <si>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</si>
  <si>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</si>
  <si>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</si>
  <si>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</si>
  <si>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</si>
  <si>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</si>
  <si>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</si>
  <si>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</si>
  <si>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</si>
  <si>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</si>
  <si>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</si>
  <si>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</si>
  <si>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</si>
  <si>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</si>
  <si>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</si>
  <si>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</si>
  <si>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</si>
  <si>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</si>
  <si>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</si>
  <si>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</si>
  <si>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</si>
  <si>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</si>
  <si>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</si>
  <si>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</si>
  <si>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</si>
  <si>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</si>
  <si>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</si>
  <si>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</si>
  <si>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</si>
  <si>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</si>
  <si>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</si>
  <si>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</si>
  <si>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</si>
  <si>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</si>
  <si>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</si>
  <si>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</si>
  <si>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</si>
  <si>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</si>
  <si>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</si>
  <si>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</si>
  <si>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</si>
  <si>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</si>
  <si>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</si>
  <si>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</si>
  <si>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</si>
  <si>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</si>
  <si>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</si>
  <si>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</si>
  <si>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</si>
  <si>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</si>
  <si>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</si>
  <si>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</si>
  <si>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</si>
  <si>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</si>
  <si>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</si>
  <si>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</si>
  <si>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</si>
  <si>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</si>
  <si>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</si>
  <si>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</si>
  <si>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</si>
  <si>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</si>
  <si>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</si>
  <si>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</si>
  <si>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</si>
  <si>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</si>
  <si>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</si>
  <si>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</si>
  <si>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</si>
  <si>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</si>
  <si>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</si>
  <si>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</si>
  <si>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</si>
  <si>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</si>
  <si>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</si>
  <si>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</si>
  <si>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</si>
  <si>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</si>
  <si>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</si>
  <si>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</si>
  <si>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</si>
  <si>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</si>
  <si>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</si>
  <si>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</si>
  <si>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</si>
  <si>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</si>
  <si>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</si>
  <si>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</si>
  <si>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</si>
  <si>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</si>
  <si>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</si>
  <si>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</si>
  <si>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</si>
  <si>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</si>
  <si>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</si>
  <si>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</si>
  <si>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</si>
  <si>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</si>
  <si>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</si>
  <si>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</si>
  <si>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</si>
  <si>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</si>
  <si>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</si>
  <si>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</si>
  <si>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</si>
  <si>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</si>
  <si>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</si>
  <si>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</si>
  <si>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</si>
  <si>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</si>
  <si>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</si>
  <si>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</si>
  <si>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</si>
  <si>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</si>
  <si>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</si>
  <si>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</si>
  <si>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</si>
  <si>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</si>
  <si>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</si>
  <si>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</si>
  <si>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</si>
  <si>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</si>
  <si>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</si>
  <si>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</si>
  <si>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</si>
  <si>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</si>
  <si>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</si>
  <si>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</si>
  <si>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</si>
  <si>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</si>
  <si>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</si>
  <si>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</si>
  <si>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</si>
  <si>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</si>
  <si>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</si>
  <si>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</si>
  <si>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</si>
  <si>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</si>
  <si>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</si>
  <si>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</si>
  <si>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</si>
  <si>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</si>
  <si>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</si>
  <si>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</si>
  <si>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</si>
  <si>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</si>
  <si>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</si>
  <si>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</si>
  <si>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</si>
  <si>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</si>
  <si>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</si>
  <si>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</si>
  <si>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</si>
  <si>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</si>
  <si>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</si>
  <si>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</si>
  <si>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</si>
  <si>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</si>
  <si>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</si>
  <si>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</si>
  <si>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</si>
  <si>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</si>
  <si>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</si>
  <si>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</si>
  <si>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</si>
  <si>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</si>
  <si>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</si>
  <si>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</si>
  <si>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</si>
  <si>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</si>
  <si>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</si>
  <si>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</si>
  <si>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</si>
  <si>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</si>
  <si>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</si>
  <si>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</si>
  <si>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</si>
  <si>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</si>
  <si>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</si>
  <si>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</si>
  <si>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</si>
  <si>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</si>
  <si>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</si>
  <si>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</si>
  <si>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</si>
  <si>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</si>
  <si>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</si>
  <si>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</si>
  <si>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</si>
  <si>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</si>
  <si>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</si>
  <si>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</si>
  <si>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</si>
  <si>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</si>
  <si>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</si>
  <si>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</si>
  <si>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</si>
  <si>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</si>
  <si>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</si>
  <si>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</si>
  <si>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</si>
  <si>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</si>
  <si>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</si>
  <si>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</si>
  <si>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</si>
  <si>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</si>
  <si>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</si>
  <si>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</si>
  <si>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</si>
  <si>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</si>
  <si>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</si>
  <si>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</si>
  <si>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</si>
  <si>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</si>
  <si>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</si>
  <si>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</si>
  <si>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</si>
  <si>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</si>
  <si>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</si>
  <si>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</si>
  <si>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</si>
  <si>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</si>
  <si>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</si>
  <si>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</si>
  <si>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</si>
  <si>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</si>
  <si>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</si>
  <si>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</si>
  <si>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</si>
  <si>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</si>
  <si>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</si>
  <si>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</si>
  <si>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</si>
  <si>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</si>
  <si>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</si>
  <si>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</si>
  <si>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</si>
  <si>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</si>
  <si>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</si>
  <si>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</si>
  <si>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</si>
  <si>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</si>
  <si>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</si>
  <si>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</si>
  <si>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</si>
  <si>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</si>
  <si>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</si>
  <si>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</si>
  <si>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</si>
  <si>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</si>
  <si>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</si>
  <si>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</si>
  <si>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</si>
  <si>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</si>
  <si>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</si>
  <si>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</si>
  <si>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</si>
  <si>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</si>
  <si>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</si>
  <si>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</si>
  <si>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</si>
  <si>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</si>
  <si>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</si>
  <si>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</si>
  <si>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</si>
  <si>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</si>
  <si>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</si>
  <si>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</si>
  <si>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</si>
  <si>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</si>
  <si>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</si>
  <si>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</si>
  <si>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</si>
  <si>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</si>
  <si>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</si>
  <si>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</si>
  <si>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</si>
  <si>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</si>
  <si>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</si>
  <si>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</si>
  <si>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</si>
  <si>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</si>
  <si>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</si>
  <si>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</si>
  <si>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</si>
  <si>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</si>
  <si>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</si>
  <si>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</si>
  <si>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</si>
  <si>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</si>
  <si>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</si>
  <si>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</si>
  <si>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</si>
  <si>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</si>
  <si>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</si>
  <si>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</si>
  <si>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</si>
  <si>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</si>
  <si>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</si>
  <si>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</si>
  <si>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</si>
  <si>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</si>
  <si>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</si>
  <si>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</si>
  <si>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</si>
  <si>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</si>
  <si>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</si>
  <si>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</si>
  <si>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</si>
  <si>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</si>
  <si>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</si>
  <si>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</si>
  <si>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</si>
  <si>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</si>
  <si>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</si>
  <si>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</si>
  <si>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</si>
  <si>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</si>
  <si>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</si>
  <si>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</si>
  <si>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</si>
  <si>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</si>
  <si>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</si>
  <si>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</si>
  <si>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</si>
  <si>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</si>
  <si>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</si>
  <si>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</si>
  <si>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</si>
  <si>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</si>
  <si>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</si>
  <si>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</si>
  <si>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</si>
  <si>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</si>
  <si>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</si>
  <si>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</si>
  <si>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</si>
  <si>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</si>
  <si>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</si>
  <si>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</si>
  <si>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</si>
  <si>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</si>
  <si>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</si>
  <si>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</si>
  <si>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</si>
  <si>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</si>
  <si>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</si>
  <si>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</si>
  <si>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</si>
  <si>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</si>
  <si>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</si>
  <si>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</si>
  <si>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</si>
  <si>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</si>
  <si>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</si>
  <si>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</si>
  <si>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</si>
  <si>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</si>
  <si>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</si>
  <si>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</si>
  <si>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</si>
  <si>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</si>
  <si>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</si>
  <si>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</si>
  <si>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</si>
  <si>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</si>
  <si>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</si>
  <si>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</si>
  <si>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</si>
  <si>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</si>
  <si>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</si>
  <si>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</si>
  <si>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</si>
  <si>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</si>
  <si>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</si>
  <si>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</si>
  <si>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</si>
  <si>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</si>
  <si>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</si>
  <si>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</si>
  <si>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</si>
  <si>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</si>
  <si>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</si>
  <si>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</si>
  <si>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</si>
  <si>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</si>
  <si>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</si>
  <si>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</si>
  <si>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</si>
  <si>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</si>
  <si>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</si>
  <si>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</si>
  <si>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</si>
  <si>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</si>
  <si>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</si>
  <si>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</si>
  <si>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</si>
  <si>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</si>
  <si>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</si>
  <si>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</si>
  <si>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</si>
  <si>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</si>
  <si>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</si>
  <si>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</si>
  <si>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</si>
  <si>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</si>
  <si>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</si>
  <si>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</si>
  <si>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</si>
  <si>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</si>
  <si>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</si>
  <si>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</si>
  <si>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</si>
  <si>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</si>
  <si>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</si>
  <si>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</si>
  <si>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</si>
  <si>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</si>
  <si>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</si>
  <si>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</si>
  <si>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</si>
  <si>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</si>
  <si>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</si>
  <si>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</si>
  <si>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</si>
  <si>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</si>
  <si>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</si>
  <si>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</si>
  <si>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</si>
  <si>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</si>
  <si>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</si>
  <si>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</si>
  <si>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</si>
  <si>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</si>
  <si>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</si>
  <si>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</si>
  <si>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</si>
  <si>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</si>
  <si>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</si>
  <si>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</si>
  <si>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</si>
  <si>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</si>
  <si>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</si>
  <si>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</si>
  <si>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</si>
  <si>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</si>
  <si>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</si>
  <si>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</si>
  <si>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</si>
  <si>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</si>
  <si>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</si>
  <si>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</si>
  <si>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</si>
  <si>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</si>
  <si>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</si>
  <si>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</si>
  <si>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</si>
  <si>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</si>
  <si>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</si>
  <si>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</si>
  <si>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</si>
  <si>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</si>
  <si>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</si>
  <si>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</si>
  <si>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</si>
  <si>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</si>
  <si>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</si>
  <si>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</si>
  <si>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</si>
  <si>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</si>
  <si>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</si>
  <si>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</si>
  <si>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</si>
  <si>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</si>
  <si>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</si>
  <si>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</si>
  <si>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</si>
  <si>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</si>
  <si>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</si>
  <si>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</si>
  <si>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</si>
  <si>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</si>
  <si>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</si>
  <si>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</si>
  <si>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</si>
  <si>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</si>
  <si>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</si>
  <si>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</si>
  <si>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</si>
  <si>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</si>
  <si>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</si>
  <si>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</si>
  <si>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</si>
  <si>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</si>
  <si>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</si>
  <si>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</si>
  <si>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</si>
  <si>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</si>
  <si>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</si>
  <si>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</si>
  <si>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</si>
  <si>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</si>
  <si>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</si>
  <si>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</si>
  <si>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</si>
  <si>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</si>
  <si>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</si>
  <si>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</si>
  <si>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</si>
  <si>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</si>
  <si>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</si>
  <si>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</si>
  <si>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</si>
  <si>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</si>
  <si>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</si>
  <si>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</si>
  <si>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</si>
  <si>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</si>
  <si>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</si>
  <si>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</si>
  <si>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</si>
  <si>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</si>
  <si>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</si>
  <si>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</si>
  <si>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</si>
  <si>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</si>
  <si>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</si>
  <si>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</si>
  <si>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</si>
  <si>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</si>
  <si>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</si>
  <si>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</si>
  <si>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</si>
  <si>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</si>
  <si>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</si>
  <si>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</si>
  <si>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</si>
  <si>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</si>
  <si>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</si>
  <si>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</si>
  <si>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</si>
  <si>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</si>
  <si>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</si>
  <si>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</si>
  <si>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</si>
  <si>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</si>
  <si>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</si>
  <si>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</si>
  <si>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</si>
  <si>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</si>
  <si>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</si>
  <si>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</si>
  <si>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</si>
  <si>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</si>
  <si>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</si>
  <si>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</si>
  <si>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</si>
  <si>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</si>
  <si>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</si>
  <si>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愛媛県知事</t>
    <rPh sb="0" eb="5">
      <t>エヒメケンチジ</t>
    </rPh>
    <phoneticPr fontId="44"/>
  </si>
  <si>
    <t>５.その他参考となるべき事項（不勧告通知の請求の有・無を記載すること）</t>
    <rPh sb="4" eb="5">
      <t>タ</t>
    </rPh>
    <rPh sb="5" eb="7">
      <t>サンコウ</t>
    </rPh>
    <rPh sb="12" eb="14">
      <t>ジコウ</t>
    </rPh>
    <rPh sb="15" eb="18">
      <t>フカンコク</t>
    </rPh>
    <rPh sb="18" eb="20">
      <t>ツウチ</t>
    </rPh>
    <rPh sb="21" eb="23">
      <t>セイキュウ</t>
    </rPh>
    <rPh sb="24" eb="25">
      <t>ウ</t>
    </rPh>
    <rPh sb="26" eb="27">
      <t>ム</t>
    </rPh>
    <rPh sb="28" eb="30">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</si>
</sst>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9016</v>
      </c>
    </row>
    <row r="2" spans="1:7"/>
    <row r="3" spans="1:7" ht="22.5">
      <c r="B3" s="28" t="s">
        <v>8918</v>
      </c>
      <c r="C3" s="42"/>
    </row>
    <row r="4" spans="1:7" ht="22.5">
      <c r="B4" s="28"/>
      <c r="C4" s="23" t="s">
        <v>8922</v>
      </c>
    </row>
    <row r="5" spans="1:7">
      <c r="C5" s="33" t="s">
        <v>193</v>
      </c>
      <c r="D5" s="31" t="s">
        <v>8919</v>
      </c>
      <c r="E5" s="453" t="s">
        <v>8930</v>
      </c>
      <c r="F5" s="453"/>
      <c r="G5" s="454"/>
    </row>
    <row r="6" spans="1:7" ht="39.65" customHeight="1">
      <c r="C6" s="43" t="s">
        <v>8035</v>
      </c>
      <c r="D6" s="44" t="s">
        <v>8925</v>
      </c>
      <c r="E6" s="440" t="s">
        <v>8926</v>
      </c>
      <c r="F6" s="441"/>
      <c r="G6" s="442"/>
    </row>
    <row r="7" spans="1:7" ht="39.65" customHeight="1">
      <c r="C7" s="43" t="s">
        <v>8938</v>
      </c>
      <c r="D7" s="44" t="s">
        <v>8921</v>
      </c>
      <c r="E7" s="446" t="s">
        <v>8927</v>
      </c>
      <c r="F7" s="447"/>
      <c r="G7" s="448"/>
    </row>
    <row r="8" spans="1:7" ht="39.65" customHeight="1">
      <c r="C8" s="43" t="s">
        <v>8037</v>
      </c>
      <c r="D8" s="44" t="s">
        <v>8920</v>
      </c>
      <c r="E8" s="440" t="s">
        <v>8948</v>
      </c>
      <c r="F8" s="441"/>
      <c r="G8" s="442"/>
    </row>
    <row r="9" spans="1:7" ht="39.65" customHeight="1">
      <c r="C9" s="43" t="s">
        <v>8038</v>
      </c>
      <c r="D9" s="44" t="s">
        <v>8923</v>
      </c>
      <c r="E9" s="440" t="s">
        <v>8924</v>
      </c>
      <c r="F9" s="441"/>
      <c r="G9" s="442"/>
    </row>
    <row r="10" spans="1:7"/>
    <row r="11" spans="1:7" ht="22.5">
      <c r="B11" s="28" t="s">
        <v>9058</v>
      </c>
      <c r="C11" s="42"/>
    </row>
    <row r="12" spans="1:7" ht="20">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8505</v>
      </c>
      <c r="E18" s="443" t="s">
        <v>8986</v>
      </c>
      <c r="F18" s="444"/>
      <c r="G18" s="445"/>
    </row>
    <row r="19" spans="2:12" s="25" customFormat="1" ht="18" customHeight="1">
      <c r="D19" s="23"/>
      <c r="E19" s="23"/>
      <c r="F19" s="23"/>
      <c r="G19" s="23"/>
      <c r="J19" s="24"/>
      <c r="K19" s="26"/>
      <c r="L19" s="27"/>
    </row>
    <row r="20" spans="2:12" ht="20">
      <c r="B20" s="23" t="s">
        <v>9059</v>
      </c>
      <c r="C20" s="23"/>
    </row>
    <row r="21" spans="2:12">
      <c r="C21" s="29" t="s">
        <v>193</v>
      </c>
      <c r="D21" s="29" t="s">
        <v>8942</v>
      </c>
      <c r="E21" s="452" t="s">
        <v>8930</v>
      </c>
      <c r="F21" s="453"/>
      <c r="G21" s="454"/>
    </row>
    <row r="22" spans="2:12" ht="39" customHeight="1">
      <c r="C22" s="430" t="s">
        <v>8937</v>
      </c>
      <c r="D22" s="433" t="s">
        <v>8541</v>
      </c>
      <c r="E22" s="437" t="s">
        <v>8955</v>
      </c>
      <c r="F22" s="438"/>
      <c r="G22" s="439"/>
    </row>
    <row r="23" spans="2:12" ht="27.65" customHeight="1">
      <c r="C23" s="431"/>
      <c r="D23" s="434"/>
      <c r="E23" s="436" t="s">
        <v>8966</v>
      </c>
      <c r="F23" s="46" t="s">
        <v>8943</v>
      </c>
      <c r="G23" s="44" t="s">
        <v>8957</v>
      </c>
    </row>
    <row r="24" spans="2:12" ht="27.65" customHeight="1">
      <c r="C24" s="431"/>
      <c r="D24" s="434"/>
      <c r="E24" s="436"/>
      <c r="F24" s="52" t="s">
        <v>8944</v>
      </c>
      <c r="G24" s="44" t="s">
        <v>8958</v>
      </c>
    </row>
    <row r="25" spans="2:12" ht="27.65" customHeight="1">
      <c r="C25" s="431"/>
      <c r="D25" s="434"/>
      <c r="E25" s="436"/>
      <c r="F25" s="43" t="s">
        <v>8947</v>
      </c>
      <c r="G25" s="44" t="s">
        <v>8959</v>
      </c>
    </row>
    <row r="26" spans="2:12" ht="27.65" customHeight="1">
      <c r="C26" s="431"/>
      <c r="D26" s="434"/>
      <c r="E26" s="436"/>
      <c r="F26" s="43" t="s">
        <v>8945</v>
      </c>
      <c r="G26" s="44" t="s">
        <v>8960</v>
      </c>
    </row>
    <row r="27" spans="2:12" ht="27.65" customHeight="1">
      <c r="C27" s="431"/>
      <c r="D27" s="434"/>
      <c r="E27" s="436"/>
      <c r="F27" s="43" t="s">
        <v>8946</v>
      </c>
      <c r="G27" s="44" t="s">
        <v>8961</v>
      </c>
    </row>
    <row r="28" spans="2:12" ht="27.65"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8597</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8599</v>
      </c>
      <c r="G34" s="54" t="s">
        <v>8964</v>
      </c>
    </row>
    <row r="35" spans="2:7" ht="39" customHeight="1">
      <c r="C35" s="432"/>
      <c r="D35" s="435"/>
      <c r="E35" s="436"/>
      <c r="F35" s="43" t="s">
        <v>8953</v>
      </c>
      <c r="G35" s="55" t="s">
        <v>8954</v>
      </c>
    </row>
    <row r="36" spans="2:7" ht="128.25" customHeight="1">
      <c r="C36" s="43" t="s">
        <v>8940</v>
      </c>
      <c r="D36" s="50" t="s">
        <v>8601</v>
      </c>
      <c r="E36" s="440" t="s">
        <v>8968</v>
      </c>
      <c r="F36" s="444"/>
      <c r="G36" s="445"/>
    </row>
    <row r="37" spans="2:7" ht="18.75" customHeight="1"/>
    <row r="38" spans="2:7" ht="20">
      <c r="B38" s="23" t="s">
        <v>8965</v>
      </c>
    </row>
    <row r="39" spans="2:7" ht="20">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8455</v>
      </c>
      <c r="AE4" s="20" t="s">
        <v>7838</v>
      </c>
      <c r="AG4" s="16" t="s">
        <v>8475</v>
      </c>
      <c r="AH4" s="20" t="s">
        <v>7838</v>
      </c>
      <c r="AJ4" s="16" t="s">
        <v>8477</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8111</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8112</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8113</v>
      </c>
      <c r="AB7" s="123">
        <v>372</v>
      </c>
      <c r="AG7" s="13" t="s">
        <v>8473</v>
      </c>
      <c r="AH7" s="17" t="s">
        <v>8470</v>
      </c>
      <c r="AJ7" s="17" t="s">
        <v>8481</v>
      </c>
      <c r="AK7" s="17" t="s">
        <v>8470</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8115</v>
      </c>
      <c r="AB8" s="124" t="s">
        <v>8114</v>
      </c>
      <c r="AG8" s="13" t="s">
        <v>8474</v>
      </c>
      <c r="AH8" s="17" t="s">
        <v>8471</v>
      </c>
      <c r="AJ8" s="17" t="s">
        <v>8482</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8117</v>
      </c>
      <c r="AB9" s="124" t="s">
        <v>8116</v>
      </c>
      <c r="AJ9" s="17" t="s">
        <v>8483</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8118</v>
      </c>
      <c r="AB10" s="123">
        <v>840</v>
      </c>
      <c r="AJ10" s="17" t="s">
        <v>8484</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8119</v>
      </c>
      <c r="AB11" s="123">
        <v>850</v>
      </c>
      <c r="AJ11" s="17" t="s">
        <v>8485</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8121</v>
      </c>
      <c r="AB12" s="124" t="s">
        <v>8120</v>
      </c>
      <c r="AJ12" s="17" t="s">
        <v>8486</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8122</v>
      </c>
      <c r="AB13" s="123">
        <v>784</v>
      </c>
      <c r="AJ13" s="17" t="s">
        <v>8487</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8592</v>
      </c>
      <c r="R14" s="17" t="s">
        <v>9067</v>
      </c>
      <c r="T14" s="13" t="s">
        <v>7902</v>
      </c>
      <c r="U14" s="17" t="s">
        <v>7885</v>
      </c>
      <c r="V14" s="17" t="s">
        <v>197</v>
      </c>
      <c r="AA14" s="13" t="s">
        <v>8124</v>
      </c>
      <c r="AB14" s="124" t="s">
        <v>8123</v>
      </c>
      <c r="AJ14" s="17" t="s">
        <v>8488</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8489</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8490</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8584</v>
      </c>
      <c r="R17" s="17" t="s">
        <v>8020</v>
      </c>
      <c r="T17" s="13" t="s">
        <v>7905</v>
      </c>
      <c r="U17" s="17" t="s">
        <v>7939</v>
      </c>
      <c r="V17" s="17" t="s">
        <v>195</v>
      </c>
      <c r="AA17" s="13" t="s">
        <v>8129</v>
      </c>
      <c r="AB17" s="124" t="s">
        <v>8128</v>
      </c>
      <c r="AJ17" s="17" t="s">
        <v>8491</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8585</v>
      </c>
      <c r="R18" s="17" t="s">
        <v>8020</v>
      </c>
      <c r="T18" s="13" t="s">
        <v>7906</v>
      </c>
      <c r="U18" s="17" t="s">
        <v>7939</v>
      </c>
      <c r="V18" s="17" t="s">
        <v>196</v>
      </c>
      <c r="AA18" s="13" t="s">
        <v>8131</v>
      </c>
      <c r="AB18" s="124" t="s">
        <v>8130</v>
      </c>
      <c r="AJ18" s="17" t="s">
        <v>8492</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8586</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473" t="s">
        <v>188</v>
      </c>
      <c r="E5" s="474"/>
      <c r="F5" s="475"/>
      <c r="G5" s="323" t="s">
        <v>8541</v>
      </c>
      <c r="H5" s="324" t="s">
        <v>189</v>
      </c>
      <c r="I5" s="323" t="s">
        <v>8597</v>
      </c>
      <c r="J5" s="193" t="s">
        <v>8601</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8542</v>
      </c>
      <c r="E8" s="486" t="s">
        <v>8574</v>
      </c>
      <c r="F8" s="487"/>
      <c r="G8" s="197" t="str">
        <f>IF(ISBLANK(H8),"必須","入力済")</f>
        <v>必須</v>
      </c>
      <c r="H8" s="63"/>
      <c r="I8" s="330" t="s">
        <v>8599</v>
      </c>
      <c r="J8" s="244" t="s">
        <v>8598</v>
      </c>
    </row>
    <row r="9" spans="1:10" ht="33">
      <c r="C9" s="194" t="s">
        <v>8038</v>
      </c>
      <c r="D9" s="497"/>
      <c r="E9" s="493" t="s">
        <v>8723</v>
      </c>
      <c r="F9" s="494"/>
      <c r="G9" s="198" t="str">
        <f>IF(ISBLANK(H9),"必須","入力済")</f>
        <v>必須</v>
      </c>
      <c r="H9" s="59"/>
      <c r="I9" s="331" t="s">
        <v>8758</v>
      </c>
      <c r="J9" s="245" t="s">
        <v>8600</v>
      </c>
    </row>
    <row r="10" spans="1:10" ht="33" customHeight="1" thickBot="1">
      <c r="C10" s="332" t="s">
        <v>8039</v>
      </c>
      <c r="D10" s="498"/>
      <c r="E10" s="470" t="s">
        <v>8086</v>
      </c>
      <c r="F10" s="472"/>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473" t="s">
        <v>188</v>
      </c>
      <c r="E13" s="474"/>
      <c r="F13" s="475"/>
      <c r="G13" s="323" t="s">
        <v>8541</v>
      </c>
      <c r="H13" s="324" t="s">
        <v>189</v>
      </c>
      <c r="I13" s="323" t="s">
        <v>8597</v>
      </c>
      <c r="J13" s="193" t="s">
        <v>8601</v>
      </c>
    </row>
    <row r="14" spans="1:10" ht="33">
      <c r="C14" s="329" t="s">
        <v>8035</v>
      </c>
      <c r="D14" s="483" t="s">
        <v>8575</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8599</v>
      </c>
      <c r="J15" s="248" t="s">
        <v>8602</v>
      </c>
    </row>
    <row r="16" spans="1:10" ht="33" customHeight="1">
      <c r="C16" s="194" t="s">
        <v>8037</v>
      </c>
      <c r="D16" s="497"/>
      <c r="E16" s="479" t="s">
        <v>11090</v>
      </c>
      <c r="F16" s="480"/>
      <c r="G16" s="198" t="str">
        <f>IF(ISBLANK(H16),"必須","入力済")</f>
        <v>必須</v>
      </c>
      <c r="H16" s="60"/>
      <c r="I16" s="337" t="s">
        <v>8599</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8599</v>
      </c>
      <c r="J17" s="245" t="s">
        <v>11179</v>
      </c>
    </row>
    <row r="18" spans="3:10" ht="33" customHeight="1">
      <c r="C18" s="194" t="s">
        <v>8039</v>
      </c>
      <c r="D18" s="497"/>
      <c r="E18" s="491" t="s">
        <v>186</v>
      </c>
      <c r="F18" s="492"/>
      <c r="G18" s="198" t="str">
        <f>IF(ISBLANK(H18),"必須","入力済")</f>
        <v>必須</v>
      </c>
      <c r="H18" s="60"/>
      <c r="I18" s="337" t="s">
        <v>8599</v>
      </c>
      <c r="J18" s="245" t="s">
        <v>8603</v>
      </c>
    </row>
    <row r="19" spans="3:10" ht="33">
      <c r="C19" s="194" t="s">
        <v>8522</v>
      </c>
      <c r="D19" s="497"/>
      <c r="E19" s="515" t="s">
        <v>8726</v>
      </c>
      <c r="F19" s="516"/>
      <c r="G19" s="200" t="str">
        <f>IF(ISBLANK(H19),"必須","入力済")</f>
        <v>必須</v>
      </c>
      <c r="H19" s="118"/>
      <c r="I19" s="338" t="s">
        <v>8758</v>
      </c>
      <c r="J19" s="248" t="s">
        <v>8722</v>
      </c>
    </row>
    <row r="20" spans="3:10" ht="33.5" thickBot="1">
      <c r="C20" s="332" t="s">
        <v>8523</v>
      </c>
      <c r="D20" s="498"/>
      <c r="E20" s="507" t="s">
        <v>8727</v>
      </c>
      <c r="F20" s="508"/>
      <c r="G20" s="200" t="str">
        <f>IF(ISBLANK(H20),"該当の場合は必須","入力済")</f>
        <v>該当の場合は必須</v>
      </c>
      <c r="H20" s="122"/>
      <c r="I20" s="339" t="s">
        <v>8759</v>
      </c>
      <c r="J20" s="249" t="s">
        <v>8991</v>
      </c>
    </row>
    <row r="21" spans="3:10" ht="33" customHeight="1">
      <c r="C21" s="329" t="s">
        <v>8524</v>
      </c>
      <c r="D21" s="483" t="s">
        <v>8577</v>
      </c>
      <c r="E21" s="486" t="s">
        <v>8543</v>
      </c>
      <c r="F21" s="487"/>
      <c r="G21" s="197" t="str">
        <f t="shared" ref="G21:G26" si="0">IF(ISBLANK(H21),"必須","入力済")</f>
        <v>必須</v>
      </c>
      <c r="H21" s="63"/>
      <c r="I21" s="340" t="s">
        <v>8599</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8459</v>
      </c>
      <c r="F25" s="503"/>
      <c r="G25" s="202" t="str">
        <f t="shared" si="0"/>
        <v>必須</v>
      </c>
      <c r="H25" s="118"/>
      <c r="I25" s="342" t="s">
        <v>8757</v>
      </c>
      <c r="J25" s="248" t="s">
        <v>8605</v>
      </c>
    </row>
    <row r="26" spans="3:10" ht="49.5" customHeight="1">
      <c r="C26" s="194" t="s">
        <v>11121</v>
      </c>
      <c r="D26" s="497"/>
      <c r="E26" s="491" t="s">
        <v>8454</v>
      </c>
      <c r="F26" s="492"/>
      <c r="G26" s="216" t="str">
        <f t="shared" si="0"/>
        <v>必須</v>
      </c>
      <c r="H26" s="60"/>
      <c r="I26" s="337" t="s">
        <v>8606</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8599</v>
      </c>
      <c r="J28" s="251" t="s">
        <v>11138</v>
      </c>
    </row>
    <row r="29" spans="3:10" ht="49.5" customHeight="1">
      <c r="C29" s="194" t="s">
        <v>11124</v>
      </c>
      <c r="D29" s="545" t="s">
        <v>11094</v>
      </c>
      <c r="E29" s="479" t="s">
        <v>11115</v>
      </c>
      <c r="F29" s="480"/>
      <c r="G29" s="216" t="str">
        <f>IF(ISBLANK(H29),"必須","入力済")</f>
        <v>必須</v>
      </c>
      <c r="H29" s="60"/>
      <c r="I29" s="337" t="s">
        <v>8606</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8606</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8599</v>
      </c>
      <c r="J33" s="309" t="s">
        <v>11174</v>
      </c>
    </row>
    <row r="34" spans="2:10" ht="66" customHeight="1">
      <c r="C34" s="194" t="s">
        <v>11126</v>
      </c>
      <c r="D34" s="546"/>
      <c r="E34" s="548" t="s">
        <v>11084</v>
      </c>
      <c r="F34" s="549"/>
      <c r="G34" s="306" t="str">
        <f>IF(ISBLANK(H34),"必須","入力済")</f>
        <v>必須</v>
      </c>
      <c r="H34" s="60"/>
      <c r="I34" s="337" t="s">
        <v>8606</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8606</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8544</v>
      </c>
      <c r="E38" s="486" t="s">
        <v>8667</v>
      </c>
      <c r="F38" s="487"/>
      <c r="G38" s="305" t="str">
        <f t="shared" si="1"/>
        <v>必須</v>
      </c>
      <c r="H38" s="63"/>
      <c r="I38" s="347" t="s">
        <v>8599</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8545</v>
      </c>
      <c r="F40" s="492"/>
      <c r="G40" s="198" t="str">
        <f t="shared" si="1"/>
        <v>必須</v>
      </c>
      <c r="H40" s="119"/>
      <c r="I40" s="348" t="s">
        <v>8757</v>
      </c>
      <c r="J40" s="252" t="s">
        <v>8531</v>
      </c>
    </row>
    <row r="41" spans="2:10" ht="33.5" thickBot="1">
      <c r="C41" s="332" t="s">
        <v>11133</v>
      </c>
      <c r="D41" s="485"/>
      <c r="E41" s="470" t="s">
        <v>8507</v>
      </c>
      <c r="F41" s="472"/>
      <c r="G41" s="204" t="str">
        <f t="shared" si="1"/>
        <v>必須</v>
      </c>
      <c r="H41" s="97"/>
      <c r="I41" s="349" t="s">
        <v>8757</v>
      </c>
      <c r="J41" s="253" t="s">
        <v>8741</v>
      </c>
    </row>
    <row r="42" spans="2:10" ht="49.5" customHeight="1">
      <c r="C42" s="329" t="s">
        <v>11134</v>
      </c>
      <c r="D42" s="511" t="s">
        <v>8546</v>
      </c>
      <c r="E42" s="486" t="s">
        <v>184</v>
      </c>
      <c r="F42" s="487"/>
      <c r="G42" s="205" t="str">
        <f t="shared" si="1"/>
        <v>必須</v>
      </c>
      <c r="H42" s="63"/>
      <c r="I42" s="340" t="s">
        <v>8599</v>
      </c>
      <c r="J42" s="244" t="s">
        <v>11073</v>
      </c>
    </row>
    <row r="43" spans="2:10" ht="50"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8547</v>
      </c>
      <c r="E44" s="477"/>
      <c r="F44" s="478"/>
      <c r="G44" s="206" t="str">
        <f t="shared" si="1"/>
        <v>必須</v>
      </c>
      <c r="H44" s="70"/>
      <c r="I44" s="351" t="s">
        <v>8599</v>
      </c>
      <c r="J44" s="255" t="s">
        <v>8607</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20">
      <c r="B47" s="23" t="s">
        <v>8521</v>
      </c>
      <c r="C47" s="23"/>
      <c r="D47" s="23"/>
      <c r="E47" s="23"/>
      <c r="I47" s="26"/>
      <c r="J47" s="27"/>
    </row>
    <row r="48" spans="2:10" ht="20.5" thickBot="1">
      <c r="C48" s="323" t="s">
        <v>193</v>
      </c>
      <c r="D48" s="473" t="s">
        <v>188</v>
      </c>
      <c r="E48" s="474"/>
      <c r="F48" s="475"/>
      <c r="G48" s="323" t="s">
        <v>8541</v>
      </c>
      <c r="H48" s="324" t="s">
        <v>189</v>
      </c>
      <c r="I48" s="323" t="s">
        <v>8597</v>
      </c>
      <c r="J48" s="193" t="s">
        <v>8601</v>
      </c>
    </row>
    <row r="49" spans="2:10" ht="33">
      <c r="C49" s="329" t="s">
        <v>8035</v>
      </c>
      <c r="D49" s="519" t="s">
        <v>8548</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8599</v>
      </c>
      <c r="J50" s="248" t="s">
        <v>8602</v>
      </c>
    </row>
    <row r="51" spans="2:10" ht="33" customHeight="1">
      <c r="C51" s="194" t="s">
        <v>8037</v>
      </c>
      <c r="D51" s="520"/>
      <c r="E51" s="502" t="s">
        <v>186</v>
      </c>
      <c r="F51" s="503"/>
      <c r="G51" s="200" t="str">
        <f>IF(ISBLANK(H51),"必須","入力済")</f>
        <v>必須</v>
      </c>
      <c r="H51" s="56"/>
      <c r="I51" s="336" t="s">
        <v>8599</v>
      </c>
      <c r="J51" s="248" t="s">
        <v>8603</v>
      </c>
    </row>
    <row r="52" spans="2:10" ht="33">
      <c r="C52" s="194" t="s">
        <v>8038</v>
      </c>
      <c r="D52" s="520"/>
      <c r="E52" s="502" t="s">
        <v>8726</v>
      </c>
      <c r="F52" s="503"/>
      <c r="G52" s="201" t="str">
        <f>IF(ISBLANK(H52),"必須","入力済")</f>
        <v>必須</v>
      </c>
      <c r="H52" s="118"/>
      <c r="I52" s="338" t="s">
        <v>8759</v>
      </c>
      <c r="J52" s="257" t="s">
        <v>8728</v>
      </c>
    </row>
    <row r="53" spans="2:10" ht="33.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8522</v>
      </c>
      <c r="D54" s="499" t="s">
        <v>8549</v>
      </c>
      <c r="E54" s="486" t="s">
        <v>8543</v>
      </c>
      <c r="F54" s="487"/>
      <c r="G54" s="197" t="str">
        <f>IF(ISBLANK(H54),"必須","入力済")</f>
        <v>必須</v>
      </c>
      <c r="H54" s="63"/>
      <c r="I54" s="340" t="s">
        <v>8599</v>
      </c>
      <c r="J54" s="250" t="s">
        <v>9054</v>
      </c>
    </row>
    <row r="55" spans="2:10" ht="49.5">
      <c r="C55" s="194" t="s">
        <v>8523</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 thickBot="1">
      <c r="C56" s="332" t="s">
        <v>8524</v>
      </c>
      <c r="D56" s="501"/>
      <c r="E56" s="459" t="s">
        <v>9036</v>
      </c>
      <c r="F56" s="460"/>
      <c r="G56" s="204" t="str">
        <f>IF(ISBLANK(H56),"必須","入力済")</f>
        <v>必須</v>
      </c>
      <c r="H56" s="120"/>
      <c r="I56" s="346" t="s">
        <v>8759</v>
      </c>
      <c r="J56" s="254" t="s">
        <v>8739</v>
      </c>
    </row>
    <row r="57" spans="2:10" ht="49.5" customHeight="1" thickBot="1">
      <c r="C57" s="327" t="s">
        <v>8525</v>
      </c>
      <c r="D57" s="476" t="s">
        <v>8550</v>
      </c>
      <c r="E57" s="477"/>
      <c r="F57" s="478"/>
      <c r="G57" s="206" t="str">
        <f>IF(ISBLANK(H57),"必須","入力済")</f>
        <v>必須</v>
      </c>
      <c r="H57" s="70"/>
      <c r="I57" s="351" t="s">
        <v>8599</v>
      </c>
      <c r="J57" s="255" t="s">
        <v>8608</v>
      </c>
    </row>
    <row r="58" spans="2:10" ht="33" customHeight="1" thickBot="1">
      <c r="C58" s="327" t="s">
        <v>8526</v>
      </c>
      <c r="D58" s="461" t="s">
        <v>9041</v>
      </c>
      <c r="E58" s="462"/>
      <c r="F58" s="463"/>
      <c r="G58" s="209" t="str">
        <f>IF(ISBLANK(H58),"必須","入力済")</f>
        <v>必須</v>
      </c>
      <c r="H58" s="67"/>
      <c r="I58" s="354" t="s">
        <v>8757</v>
      </c>
      <c r="J58" s="258" t="s">
        <v>9004</v>
      </c>
    </row>
    <row r="59" spans="2:10"/>
    <row r="60" spans="2:10" ht="22.5">
      <c r="B60" s="28" t="s">
        <v>8464</v>
      </c>
      <c r="C60" s="23"/>
      <c r="D60" s="23"/>
      <c r="E60" s="23"/>
      <c r="I60" s="26"/>
      <c r="J60" s="27"/>
    </row>
    <row r="61" spans="2:10" ht="20">
      <c r="B61" s="23" t="s">
        <v>8532</v>
      </c>
      <c r="C61" s="24"/>
      <c r="D61" s="24"/>
      <c r="E61" s="24"/>
      <c r="I61" s="26"/>
      <c r="J61" s="27"/>
    </row>
    <row r="62" spans="2:10" ht="20.5" thickBot="1">
      <c r="C62" s="323" t="s">
        <v>193</v>
      </c>
      <c r="D62" s="473" t="s">
        <v>188</v>
      </c>
      <c r="E62" s="474"/>
      <c r="F62" s="475"/>
      <c r="G62" s="323" t="s">
        <v>8541</v>
      </c>
      <c r="H62" s="324" t="s">
        <v>189</v>
      </c>
      <c r="I62" s="323" t="s">
        <v>8597</v>
      </c>
      <c r="J62" s="193" t="s">
        <v>8601</v>
      </c>
    </row>
    <row r="63" spans="2:10" ht="53.5" customHeight="1">
      <c r="C63" s="329" t="s">
        <v>8035</v>
      </c>
      <c r="D63" s="522" t="s">
        <v>8030</v>
      </c>
      <c r="E63" s="523"/>
      <c r="F63" s="524"/>
      <c r="G63" s="197" t="str">
        <f>IF(ISBLANK(H63),"必須","入力済")</f>
        <v>必須</v>
      </c>
      <c r="H63" s="63"/>
      <c r="I63" s="330" t="s">
        <v>8599</v>
      </c>
      <c r="J63" s="259" t="s">
        <v>8609</v>
      </c>
    </row>
    <row r="64" spans="2:10" ht="33" customHeight="1" thickBot="1">
      <c r="C64" s="332" t="s">
        <v>8036</v>
      </c>
      <c r="D64" s="325"/>
      <c r="E64" s="525" t="s">
        <v>8519</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8551</v>
      </c>
      <c r="D68" s="528"/>
      <c r="E68" s="528"/>
      <c r="F68" s="528"/>
      <c r="G68" s="528"/>
      <c r="H68" s="528"/>
      <c r="I68" s="528"/>
      <c r="J68" s="528"/>
      <c r="K68" s="528"/>
    </row>
    <row r="69" spans="1:11" s="195" customFormat="1" ht="18" customHeight="1">
      <c r="B69" s="359"/>
      <c r="C69" s="528" t="s">
        <v>8621</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8552</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8541</v>
      </c>
      <c r="H73" s="324" t="s">
        <v>189</v>
      </c>
      <c r="I73" s="323" t="s">
        <v>8597</v>
      </c>
      <c r="J73" s="193" t="s">
        <v>8601</v>
      </c>
    </row>
    <row r="74" spans="1:11" s="195" customFormat="1" ht="36.65" customHeight="1" thickBot="1">
      <c r="B74" s="360"/>
      <c r="C74" s="361" t="s">
        <v>8730</v>
      </c>
      <c r="D74" s="477" t="s">
        <v>8729</v>
      </c>
      <c r="E74" s="477"/>
      <c r="F74" s="478"/>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8541</v>
      </c>
      <c r="H77" s="324" t="s">
        <v>189</v>
      </c>
      <c r="I77" s="323" t="s">
        <v>8597</v>
      </c>
      <c r="J77" s="193" t="s">
        <v>8601</v>
      </c>
    </row>
    <row r="78" spans="1:11" ht="33" customHeight="1">
      <c r="C78" s="329" t="s">
        <v>8035</v>
      </c>
      <c r="D78" s="511" t="s">
        <v>8553</v>
      </c>
      <c r="E78" s="486" t="s">
        <v>187</v>
      </c>
      <c r="F78" s="487"/>
      <c r="G78" s="197" t="s">
        <v>11077</v>
      </c>
      <c r="H78" s="366" t="str">
        <f>IFERROR(VLOOKUP(A79,参照A!ET5:EU71,2,FALSE), "")</f>
        <v>愛媛県</v>
      </c>
      <c r="I78" s="367" t="s">
        <v>8612</v>
      </c>
      <c r="J78" s="244" t="s">
        <v>8610</v>
      </c>
    </row>
    <row r="79" spans="1:11" ht="33" customHeight="1">
      <c r="A79" s="368" t="str">
        <f>行政用!H18</f>
        <v>愛媛県_38</v>
      </c>
      <c r="C79" s="194" t="s">
        <v>8036</v>
      </c>
      <c r="D79" s="497"/>
      <c r="E79" s="502" t="s">
        <v>186</v>
      </c>
      <c r="F79" s="503"/>
      <c r="G79" s="201" t="str">
        <f>IF(ISBLANK(H79),"必須","入力済")</f>
        <v>必須</v>
      </c>
      <c r="H79" s="56"/>
      <c r="I79" s="336" t="s">
        <v>8599</v>
      </c>
      <c r="J79" s="248" t="s">
        <v>8611</v>
      </c>
    </row>
    <row r="80" spans="1:11" ht="33">
      <c r="C80" s="194" t="s">
        <v>8037</v>
      </c>
      <c r="D80" s="497"/>
      <c r="E80" s="529"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8522</v>
      </c>
      <c r="D83" s="498"/>
      <c r="E83" s="498"/>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11" t="s">
        <v>8558</v>
      </c>
      <c r="E84" s="486" t="s">
        <v>8559</v>
      </c>
      <c r="F84" s="487"/>
      <c r="G84" s="197" t="str">
        <f>IF(ISBLANK(H84),"必須","入力済")</f>
        <v>必須</v>
      </c>
      <c r="H84" s="63"/>
      <c r="I84" s="340" t="s">
        <v>8599</v>
      </c>
      <c r="J84" s="264" t="s">
        <v>9047</v>
      </c>
    </row>
    <row r="85" spans="2:10" ht="33" customHeight="1" thickBot="1">
      <c r="C85" s="332" t="s">
        <v>8524</v>
      </c>
      <c r="D85" s="498"/>
      <c r="E85" s="470" t="s">
        <v>8560</v>
      </c>
      <c r="F85" s="472"/>
      <c r="G85" s="199" t="str">
        <f>IF(ISBLANK(H85),"必須","入力済")</f>
        <v>必須</v>
      </c>
      <c r="H85" s="62"/>
      <c r="I85" s="374" t="s">
        <v>8599</v>
      </c>
      <c r="J85" s="246" t="s">
        <v>9048</v>
      </c>
    </row>
    <row r="86" spans="2:10" ht="33" customHeight="1" thickBot="1">
      <c r="C86" s="327" t="s">
        <v>8525</v>
      </c>
      <c r="D86" s="461" t="s">
        <v>8731</v>
      </c>
      <c r="E86" s="462"/>
      <c r="F86" s="463"/>
      <c r="G86" s="209" t="str">
        <f>IF(ISBLANK(H86), "必須",  "入力済")</f>
        <v>必須</v>
      </c>
      <c r="H86" s="67"/>
      <c r="I86" s="375" t="s">
        <v>8757</v>
      </c>
      <c r="J86" s="258" t="s">
        <v>8742</v>
      </c>
    </row>
    <row r="87" spans="2:10" ht="33" customHeight="1" thickBot="1">
      <c r="C87" s="327" t="s">
        <v>8526</v>
      </c>
      <c r="D87" s="476" t="s">
        <v>8461</v>
      </c>
      <c r="E87" s="477"/>
      <c r="F87" s="478"/>
      <c r="G87" s="214" t="str">
        <f>IF(ISBLANK(H87),"可能な限り","入力済")</f>
        <v>可能な限り</v>
      </c>
      <c r="H87" s="69"/>
      <c r="I87" s="377" t="s">
        <v>8757</v>
      </c>
      <c r="J87" s="255" t="s">
        <v>8743</v>
      </c>
    </row>
    <row r="88" spans="2:10" ht="66" customHeight="1" thickBot="1">
      <c r="C88" s="327" t="s">
        <v>8527</v>
      </c>
      <c r="D88" s="476" t="s">
        <v>8588</v>
      </c>
      <c r="E88" s="477"/>
      <c r="F88" s="478"/>
      <c r="G88" s="206" t="str">
        <f>IF(ISBLANK(H88),"必須","入力済")</f>
        <v>必須</v>
      </c>
      <c r="H88" s="70"/>
      <c r="I88" s="378" t="s">
        <v>8599</v>
      </c>
      <c r="J88" s="255" t="s">
        <v>9065</v>
      </c>
    </row>
    <row r="89" spans="2:10" ht="33.5" thickBot="1">
      <c r="C89" s="327" t="s">
        <v>8528</v>
      </c>
      <c r="D89" s="476" t="s">
        <v>8462</v>
      </c>
      <c r="E89" s="477"/>
      <c r="F89" s="478"/>
      <c r="G89" s="200" t="str">
        <f>IF(ISBLANK(H89),"該当の場合は必須","入力済")</f>
        <v>該当の場合は必須</v>
      </c>
      <c r="H89" s="99"/>
      <c r="I89" s="379" t="s">
        <v>8759</v>
      </c>
      <c r="J89" s="255" t="s">
        <v>8744</v>
      </c>
    </row>
    <row r="90" spans="2:10" ht="33" customHeight="1" thickBot="1">
      <c r="C90" s="327" t="s">
        <v>8529</v>
      </c>
      <c r="D90" s="476" t="s">
        <v>8060</v>
      </c>
      <c r="E90" s="477"/>
      <c r="F90" s="478"/>
      <c r="G90" s="214" t="str">
        <f>IF(ISBLANK(H90),"可能な限り","入力済")</f>
        <v>可能な限り</v>
      </c>
      <c r="H90" s="72"/>
      <c r="I90" s="380" t="s">
        <v>8757</v>
      </c>
      <c r="J90" s="255" t="s">
        <v>9049</v>
      </c>
    </row>
    <row r="91" spans="2:10" ht="33" customHeight="1" thickBot="1">
      <c r="C91" s="327" t="s">
        <v>8530</v>
      </c>
      <c r="D91" s="461" t="s">
        <v>8463</v>
      </c>
      <c r="E91" s="462"/>
      <c r="F91" s="463"/>
      <c r="G91" s="215" t="str">
        <f>IF(ISBLANK(H91),"可能な限り","入力済")</f>
        <v>可能な限り</v>
      </c>
      <c r="H91" s="77"/>
      <c r="I91" s="375" t="s">
        <v>8757</v>
      </c>
      <c r="J91" s="258" t="s">
        <v>8745</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8541</v>
      </c>
      <c r="H94" s="324" t="s">
        <v>189</v>
      </c>
      <c r="I94" s="323" t="s">
        <v>8597</v>
      </c>
      <c r="J94" s="193" t="s">
        <v>8601</v>
      </c>
    </row>
    <row r="95" spans="2:10" ht="33" customHeight="1" thickBot="1">
      <c r="C95" s="332" t="s">
        <v>8035</v>
      </c>
      <c r="D95" s="470" t="s">
        <v>8716</v>
      </c>
      <c r="E95" s="471"/>
      <c r="F95" s="472"/>
      <c r="G95" s="199" t="str">
        <f>IF(ISBLANK(H95),"必須","入力済")</f>
        <v>必須</v>
      </c>
      <c r="H95" s="62"/>
      <c r="I95" s="353" t="s">
        <v>8599</v>
      </c>
      <c r="J95" s="246" t="s">
        <v>8999</v>
      </c>
    </row>
    <row r="96" spans="2:10" ht="33">
      <c r="C96" s="194" t="s">
        <v>8036</v>
      </c>
      <c r="D96" s="464" t="s">
        <v>8553</v>
      </c>
      <c r="E96" s="464"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455" t="s">
        <v>8558</v>
      </c>
      <c r="E100" s="457" t="s">
        <v>8559</v>
      </c>
      <c r="F100" s="458"/>
      <c r="G100" s="205" t="str">
        <f>IF(ISBLANK(H100),"必須","入力済")</f>
        <v>必須</v>
      </c>
      <c r="H100" s="78"/>
      <c r="I100" s="388" t="s">
        <v>8599</v>
      </c>
      <c r="J100" s="267" t="s">
        <v>9047</v>
      </c>
    </row>
    <row r="101" spans="2:10" ht="33" customHeight="1" thickBot="1">
      <c r="C101" s="332" t="s">
        <v>8523</v>
      </c>
      <c r="D101" s="456"/>
      <c r="E101" s="459" t="s">
        <v>8560</v>
      </c>
      <c r="F101" s="460"/>
      <c r="G101" s="219" t="str">
        <f>IF(ISBLANK(H101),"必須","入力済")</f>
        <v>必須</v>
      </c>
      <c r="H101" s="65"/>
      <c r="I101" s="389" t="s">
        <v>8599</v>
      </c>
      <c r="J101" s="254" t="s">
        <v>9048</v>
      </c>
    </row>
    <row r="102" spans="2:10" ht="33" customHeight="1" thickBot="1">
      <c r="C102" s="327" t="s">
        <v>8524</v>
      </c>
      <c r="D102" s="465" t="s">
        <v>8731</v>
      </c>
      <c r="E102" s="466"/>
      <c r="F102" s="467"/>
      <c r="G102" s="220" t="str">
        <f>IF(ISBLANK(H102), "必須",  "入力済")</f>
        <v>必須</v>
      </c>
      <c r="H102" s="67"/>
      <c r="I102" s="390" t="s">
        <v>8757</v>
      </c>
      <c r="J102" s="268" t="s">
        <v>8742</v>
      </c>
    </row>
    <row r="103" spans="2:10" ht="33" customHeight="1" thickBot="1">
      <c r="C103" s="327" t="s">
        <v>8525</v>
      </c>
      <c r="D103" s="461" t="s">
        <v>8461</v>
      </c>
      <c r="E103" s="462"/>
      <c r="F103" s="463"/>
      <c r="G103" s="221" t="str">
        <f>IF(ISBLANK(H103),"可能な限り","入力済")</f>
        <v>可能な限り</v>
      </c>
      <c r="H103" s="79"/>
      <c r="I103" s="392" t="s">
        <v>8757</v>
      </c>
      <c r="J103" s="258" t="s">
        <v>8746</v>
      </c>
    </row>
    <row r="104" spans="2:10" ht="66" customHeight="1" thickBot="1">
      <c r="C104" s="327" t="s">
        <v>8526</v>
      </c>
      <c r="D104" s="461" t="s">
        <v>8588</v>
      </c>
      <c r="E104" s="462"/>
      <c r="F104" s="463"/>
      <c r="G104" s="222" t="str">
        <f>IF(ISBLANK(H104),"必須","入力済")</f>
        <v>必須</v>
      </c>
      <c r="H104" s="71"/>
      <c r="I104" s="393" t="s">
        <v>8599</v>
      </c>
      <c r="J104" s="258" t="s">
        <v>9065</v>
      </c>
    </row>
    <row r="105" spans="2:10" ht="33.5" thickBot="1">
      <c r="C105" s="327" t="s">
        <v>8527</v>
      </c>
      <c r="D105" s="461" t="s">
        <v>8462</v>
      </c>
      <c r="E105" s="462"/>
      <c r="F105" s="463"/>
      <c r="G105" s="215" t="str">
        <f>IF(ISBLANK(H105),"該当の場合は必須","入力済")</f>
        <v>該当の場合は必須</v>
      </c>
      <c r="H105" s="74"/>
      <c r="I105" s="375" t="s">
        <v>8759</v>
      </c>
      <c r="J105" s="258" t="s">
        <v>8744</v>
      </c>
    </row>
    <row r="106" spans="2:10" ht="33" customHeight="1" thickBot="1">
      <c r="C106" s="327" t="s">
        <v>8528</v>
      </c>
      <c r="D106" s="461" t="s">
        <v>8060</v>
      </c>
      <c r="E106" s="462"/>
      <c r="F106" s="463"/>
      <c r="G106" s="221" t="str">
        <f>IF(ISBLANK(H106),"可能な限り","入力済")</f>
        <v>可能な限り</v>
      </c>
      <c r="H106" s="77"/>
      <c r="I106" s="394" t="s">
        <v>8757</v>
      </c>
      <c r="J106" s="258" t="s">
        <v>9050</v>
      </c>
    </row>
    <row r="107" spans="2:10" ht="33" customHeight="1" thickBot="1">
      <c r="C107" s="327" t="s">
        <v>8529</v>
      </c>
      <c r="D107" s="461" t="s">
        <v>8463</v>
      </c>
      <c r="E107" s="462"/>
      <c r="F107" s="463"/>
      <c r="G107" s="215" t="str">
        <f>IF(ISBLANK(H107),"可能な限り","入力済")</f>
        <v>可能な限り</v>
      </c>
      <c r="H107" s="77"/>
      <c r="I107" s="375" t="s">
        <v>8757</v>
      </c>
      <c r="J107" s="258" t="s">
        <v>8745</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8541</v>
      </c>
      <c r="H110" s="324" t="s">
        <v>189</v>
      </c>
      <c r="I110" s="323" t="s">
        <v>8597</v>
      </c>
      <c r="J110" s="193" t="s">
        <v>8601</v>
      </c>
    </row>
    <row r="111" spans="2:10" ht="33" customHeight="1" thickBot="1">
      <c r="C111" s="332" t="s">
        <v>8035</v>
      </c>
      <c r="D111" s="459" t="s">
        <v>8717</v>
      </c>
      <c r="E111" s="468"/>
      <c r="F111" s="460"/>
      <c r="G111" s="223" t="str">
        <f>IF(ISBLANK(H111),"必須","入力済")</f>
        <v>必須</v>
      </c>
      <c r="H111" s="65"/>
      <c r="I111" s="386" t="s">
        <v>8599</v>
      </c>
      <c r="J111" s="254" t="s">
        <v>9000</v>
      </c>
    </row>
    <row r="112" spans="2:10" ht="33">
      <c r="C112" s="194" t="s">
        <v>8036</v>
      </c>
      <c r="D112" s="464" t="s">
        <v>8553</v>
      </c>
      <c r="E112" s="464"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455" t="s">
        <v>8558</v>
      </c>
      <c r="E116" s="457" t="s">
        <v>8559</v>
      </c>
      <c r="F116" s="458"/>
      <c r="G116" s="205" t="str">
        <f>IF(ISBLANK(H116),"必須","入力済")</f>
        <v>必須</v>
      </c>
      <c r="H116" s="78"/>
      <c r="I116" s="388" t="s">
        <v>8599</v>
      </c>
      <c r="J116" s="267" t="s">
        <v>9047</v>
      </c>
    </row>
    <row r="117" spans="2:10" ht="33" customHeight="1" thickBot="1">
      <c r="C117" s="332" t="s">
        <v>8523</v>
      </c>
      <c r="D117" s="456"/>
      <c r="E117" s="459" t="s">
        <v>8560</v>
      </c>
      <c r="F117" s="460"/>
      <c r="G117" s="219" t="str">
        <f>IF(ISBLANK(H117),"必須","入力済")</f>
        <v>必須</v>
      </c>
      <c r="H117" s="65"/>
      <c r="I117" s="389" t="s">
        <v>8599</v>
      </c>
      <c r="J117" s="254" t="s">
        <v>9048</v>
      </c>
    </row>
    <row r="118" spans="2:10" ht="33" customHeight="1" thickBot="1">
      <c r="C118" s="327" t="s">
        <v>8524</v>
      </c>
      <c r="D118" s="461" t="s">
        <v>8731</v>
      </c>
      <c r="E118" s="462"/>
      <c r="F118" s="463"/>
      <c r="G118" s="209" t="str">
        <f>IF(ISBLANK(H118), "必須",  "入力済")</f>
        <v>必須</v>
      </c>
      <c r="H118" s="67"/>
      <c r="I118" s="375" t="s">
        <v>8757</v>
      </c>
      <c r="J118" s="258" t="s">
        <v>8742</v>
      </c>
    </row>
    <row r="119" spans="2:10" ht="33" customHeight="1" thickBot="1">
      <c r="C119" s="327" t="s">
        <v>8525</v>
      </c>
      <c r="D119" s="461" t="s">
        <v>8461</v>
      </c>
      <c r="E119" s="462"/>
      <c r="F119" s="463"/>
      <c r="G119" s="221" t="str">
        <f>IF(ISBLANK(H119),"可能な限り","入力済")</f>
        <v>可能な限り</v>
      </c>
      <c r="H119" s="79"/>
      <c r="I119" s="392" t="s">
        <v>8757</v>
      </c>
      <c r="J119" s="258" t="s">
        <v>8746</v>
      </c>
    </row>
    <row r="120" spans="2:10" ht="66" customHeight="1" thickBot="1">
      <c r="C120" s="327" t="s">
        <v>8526</v>
      </c>
      <c r="D120" s="461" t="s">
        <v>8588</v>
      </c>
      <c r="E120" s="462"/>
      <c r="F120" s="463"/>
      <c r="G120" s="222" t="str">
        <f>IF(ISBLANK(H120),"必須","入力済")</f>
        <v>必須</v>
      </c>
      <c r="H120" s="71"/>
      <c r="I120" s="393" t="s">
        <v>8599</v>
      </c>
      <c r="J120" s="258" t="s">
        <v>9065</v>
      </c>
    </row>
    <row r="121" spans="2:10" ht="33.5" thickBot="1">
      <c r="C121" s="327" t="s">
        <v>8527</v>
      </c>
      <c r="D121" s="461" t="s">
        <v>8462</v>
      </c>
      <c r="E121" s="462"/>
      <c r="F121" s="463"/>
      <c r="G121" s="215" t="str">
        <f>IF(ISBLANK(H121),"該当の場合は必須","入力済")</f>
        <v>該当の場合は必須</v>
      </c>
      <c r="H121" s="74"/>
      <c r="I121" s="375" t="s">
        <v>8759</v>
      </c>
      <c r="J121" s="258" t="s">
        <v>8744</v>
      </c>
    </row>
    <row r="122" spans="2:10" ht="33" customHeight="1" thickBot="1">
      <c r="C122" s="327" t="s">
        <v>8528</v>
      </c>
      <c r="D122" s="461" t="s">
        <v>8060</v>
      </c>
      <c r="E122" s="462"/>
      <c r="F122" s="463"/>
      <c r="G122" s="221" t="str">
        <f>IF(ISBLANK(H122),"可能な限り","入力済")</f>
        <v>可能な限り</v>
      </c>
      <c r="H122" s="77"/>
      <c r="I122" s="394" t="s">
        <v>8757</v>
      </c>
      <c r="J122" s="258" t="s">
        <v>9050</v>
      </c>
    </row>
    <row r="123" spans="2:10" ht="33" customHeight="1" thickBot="1">
      <c r="C123" s="327" t="s">
        <v>8529</v>
      </c>
      <c r="D123" s="461" t="s">
        <v>8463</v>
      </c>
      <c r="E123" s="462"/>
      <c r="F123" s="463"/>
      <c r="G123" s="215" t="str">
        <f>IF(ISBLANK(H123),"可能な限り","入力済")</f>
        <v>可能な限り</v>
      </c>
      <c r="H123" s="77"/>
      <c r="I123" s="375" t="s">
        <v>8757</v>
      </c>
      <c r="J123" s="258" t="s">
        <v>8745</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8541</v>
      </c>
      <c r="H126" s="324" t="s">
        <v>189</v>
      </c>
      <c r="I126" s="323" t="s">
        <v>8597</v>
      </c>
      <c r="J126" s="193" t="s">
        <v>8601</v>
      </c>
    </row>
    <row r="127" spans="2:10" ht="33" customHeight="1" thickBot="1">
      <c r="C127" s="332" t="s">
        <v>8035</v>
      </c>
      <c r="D127" s="459" t="s">
        <v>8718</v>
      </c>
      <c r="E127" s="468"/>
      <c r="F127" s="460"/>
      <c r="G127" s="219" t="str">
        <f>IF(ISBLANK(H127),"必須","入力済")</f>
        <v>必須</v>
      </c>
      <c r="H127" s="65"/>
      <c r="I127" s="386" t="s">
        <v>8599</v>
      </c>
      <c r="J127" s="254" t="s">
        <v>9001</v>
      </c>
    </row>
    <row r="128" spans="2:10" ht="33">
      <c r="C128" s="194" t="s">
        <v>8036</v>
      </c>
      <c r="D128" s="464" t="s">
        <v>8553</v>
      </c>
      <c r="E128" s="464"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455" t="s">
        <v>8558</v>
      </c>
      <c r="E132" s="457" t="s">
        <v>8559</v>
      </c>
      <c r="F132" s="458"/>
      <c r="G132" s="205" t="str">
        <f>IF(ISBLANK(H132),"必須","入力済")</f>
        <v>必須</v>
      </c>
      <c r="H132" s="83"/>
      <c r="I132" s="388" t="s">
        <v>8599</v>
      </c>
      <c r="J132" s="267" t="s">
        <v>9047</v>
      </c>
    </row>
    <row r="133" spans="2:10" ht="33" customHeight="1" thickBot="1">
      <c r="C133" s="332" t="s">
        <v>8523</v>
      </c>
      <c r="D133" s="456"/>
      <c r="E133" s="459" t="s">
        <v>8560</v>
      </c>
      <c r="F133" s="460"/>
      <c r="G133" s="219" t="str">
        <f>IF(ISBLANK(H133),"必須","入力済")</f>
        <v>必須</v>
      </c>
      <c r="H133" s="64"/>
      <c r="I133" s="389" t="s">
        <v>8599</v>
      </c>
      <c r="J133" s="254" t="s">
        <v>9048</v>
      </c>
    </row>
    <row r="134" spans="2:10" ht="33" customHeight="1" thickBot="1">
      <c r="C134" s="327" t="s">
        <v>8524</v>
      </c>
      <c r="D134" s="461" t="s">
        <v>8731</v>
      </c>
      <c r="E134" s="462"/>
      <c r="F134" s="463"/>
      <c r="G134" s="209" t="str">
        <f>IF(ISBLANK(H134), "必須",  "入力済")</f>
        <v>必須</v>
      </c>
      <c r="H134" s="82"/>
      <c r="I134" s="375" t="s">
        <v>8757</v>
      </c>
      <c r="J134" s="258" t="s">
        <v>8742</v>
      </c>
    </row>
    <row r="135" spans="2:10" ht="33" customHeight="1" thickBot="1">
      <c r="C135" s="327" t="s">
        <v>8525</v>
      </c>
      <c r="D135" s="461" t="s">
        <v>8461</v>
      </c>
      <c r="E135" s="462"/>
      <c r="F135" s="463"/>
      <c r="G135" s="221" t="str">
        <f>IF(ISBLANK(H135),"可能な限り","入力済")</f>
        <v>可能な限り</v>
      </c>
      <c r="H135" s="84"/>
      <c r="I135" s="392" t="s">
        <v>8757</v>
      </c>
      <c r="J135" s="258" t="s">
        <v>8746</v>
      </c>
    </row>
    <row r="136" spans="2:10" ht="66" customHeight="1" thickBot="1">
      <c r="C136" s="327" t="s">
        <v>8526</v>
      </c>
      <c r="D136" s="461" t="s">
        <v>8588</v>
      </c>
      <c r="E136" s="462"/>
      <c r="F136" s="463"/>
      <c r="G136" s="222" t="str">
        <f>IF(ISBLANK(H136),"必須","入力済")</f>
        <v>必須</v>
      </c>
      <c r="H136" s="85"/>
      <c r="I136" s="393" t="s">
        <v>8599</v>
      </c>
      <c r="J136" s="258" t="s">
        <v>9065</v>
      </c>
    </row>
    <row r="137" spans="2:10" ht="33.5" thickBot="1">
      <c r="C137" s="327" t="s">
        <v>8527</v>
      </c>
      <c r="D137" s="461" t="s">
        <v>8462</v>
      </c>
      <c r="E137" s="462"/>
      <c r="F137" s="463"/>
      <c r="G137" s="215" t="str">
        <f>IF(ISBLANK(H137),"該当の場合は必須","入力済")</f>
        <v>該当の場合は必須</v>
      </c>
      <c r="H137" s="102"/>
      <c r="I137" s="375" t="s">
        <v>8759</v>
      </c>
      <c r="J137" s="258" t="s">
        <v>8744</v>
      </c>
    </row>
    <row r="138" spans="2:10" ht="33" customHeight="1" thickBot="1">
      <c r="C138" s="327" t="s">
        <v>8528</v>
      </c>
      <c r="D138" s="461" t="s">
        <v>8060</v>
      </c>
      <c r="E138" s="462"/>
      <c r="F138" s="463"/>
      <c r="G138" s="221" t="str">
        <f>IF(ISBLANK(H138),"可能な限り","入力済")</f>
        <v>可能な限り</v>
      </c>
      <c r="H138" s="81"/>
      <c r="I138" s="394" t="s">
        <v>8757</v>
      </c>
      <c r="J138" s="258" t="s">
        <v>9050</v>
      </c>
    </row>
    <row r="139" spans="2:10" ht="33" customHeight="1" thickBot="1">
      <c r="C139" s="327" t="s">
        <v>8529</v>
      </c>
      <c r="D139" s="461" t="s">
        <v>8463</v>
      </c>
      <c r="E139" s="462"/>
      <c r="F139" s="463"/>
      <c r="G139" s="215" t="str">
        <f>IF(ISBLANK(H139),"可能な限り","入力済")</f>
        <v>可能な限り</v>
      </c>
      <c r="H139" s="81"/>
      <c r="I139" s="375" t="s">
        <v>8757</v>
      </c>
      <c r="J139" s="258" t="s">
        <v>8745</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8541</v>
      </c>
      <c r="H142" s="324" t="s">
        <v>189</v>
      </c>
      <c r="I142" s="323" t="s">
        <v>8597</v>
      </c>
      <c r="J142" s="193" t="s">
        <v>8601</v>
      </c>
    </row>
    <row r="143" spans="2:10" ht="33" customHeight="1" thickBot="1">
      <c r="C143" s="332" t="s">
        <v>8035</v>
      </c>
      <c r="D143" s="459" t="s">
        <v>8720</v>
      </c>
      <c r="E143" s="468"/>
      <c r="F143" s="460"/>
      <c r="G143" s="219" t="str">
        <f>IF(ISBLANK(H143),"必須","入力済")</f>
        <v>必須</v>
      </c>
      <c r="H143" s="65"/>
      <c r="I143" s="386" t="s">
        <v>8599</v>
      </c>
      <c r="J143" s="254" t="s">
        <v>9002</v>
      </c>
    </row>
    <row r="144" spans="2:10" ht="33">
      <c r="C144" s="194" t="s">
        <v>8036</v>
      </c>
      <c r="D144" s="455" t="s">
        <v>8553</v>
      </c>
      <c r="E144" s="455"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455" t="s">
        <v>8558</v>
      </c>
      <c r="E148" s="457" t="s">
        <v>8559</v>
      </c>
      <c r="F148" s="458"/>
      <c r="G148" s="205" t="str">
        <f>IF(ISBLANK(H148),"必須","入力済")</f>
        <v>必須</v>
      </c>
      <c r="H148" s="78"/>
      <c r="I148" s="388" t="s">
        <v>8599</v>
      </c>
      <c r="J148" s="267" t="s">
        <v>9047</v>
      </c>
    </row>
    <row r="149" spans="2:10" ht="33" customHeight="1" thickBot="1">
      <c r="C149" s="332" t="s">
        <v>8523</v>
      </c>
      <c r="D149" s="456"/>
      <c r="E149" s="459" t="s">
        <v>8560</v>
      </c>
      <c r="F149" s="460"/>
      <c r="G149" s="219" t="str">
        <f>IF(ISBLANK(H149),"必須","入力済")</f>
        <v>必須</v>
      </c>
      <c r="H149" s="65"/>
      <c r="I149" s="389" t="s">
        <v>8599</v>
      </c>
      <c r="J149" s="254" t="s">
        <v>9048</v>
      </c>
    </row>
    <row r="150" spans="2:10" ht="33" customHeight="1" thickBot="1">
      <c r="C150" s="327" t="s">
        <v>8524</v>
      </c>
      <c r="D150" s="461" t="s">
        <v>8731</v>
      </c>
      <c r="E150" s="462"/>
      <c r="F150" s="463"/>
      <c r="G150" s="209" t="str">
        <f>IF(ISBLANK(H150), "必須",  "入力済")</f>
        <v>必須</v>
      </c>
      <c r="H150" s="67"/>
      <c r="I150" s="375" t="s">
        <v>8757</v>
      </c>
      <c r="J150" s="258" t="s">
        <v>8742</v>
      </c>
    </row>
    <row r="151" spans="2:10" ht="33" customHeight="1" thickBot="1">
      <c r="C151" s="327" t="s">
        <v>8525</v>
      </c>
      <c r="D151" s="461" t="s">
        <v>8461</v>
      </c>
      <c r="E151" s="462"/>
      <c r="F151" s="463"/>
      <c r="G151" s="221" t="str">
        <f>IF(ISBLANK(H151),"可能な限り","入力済")</f>
        <v>可能な限り</v>
      </c>
      <c r="H151" s="79"/>
      <c r="I151" s="392" t="s">
        <v>8757</v>
      </c>
      <c r="J151" s="258" t="s">
        <v>8746</v>
      </c>
    </row>
    <row r="152" spans="2:10" ht="66" customHeight="1" thickBot="1">
      <c r="C152" s="327" t="s">
        <v>8526</v>
      </c>
      <c r="D152" s="461" t="s">
        <v>8588</v>
      </c>
      <c r="E152" s="462"/>
      <c r="F152" s="463"/>
      <c r="G152" s="222" t="str">
        <f>IF(ISBLANK(H152),"必須","入力済")</f>
        <v>必須</v>
      </c>
      <c r="H152" s="71"/>
      <c r="I152" s="393" t="s">
        <v>8599</v>
      </c>
      <c r="J152" s="258" t="s">
        <v>9065</v>
      </c>
    </row>
    <row r="153" spans="2:10" ht="33.5" thickBot="1">
      <c r="C153" s="327" t="s">
        <v>8527</v>
      </c>
      <c r="D153" s="461" t="s">
        <v>8462</v>
      </c>
      <c r="E153" s="462"/>
      <c r="F153" s="463"/>
      <c r="G153" s="215" t="str">
        <f>IF(ISBLANK(H153),"該当の場合は必須","入力済")</f>
        <v>該当の場合は必須</v>
      </c>
      <c r="H153" s="74"/>
      <c r="I153" s="375" t="s">
        <v>8759</v>
      </c>
      <c r="J153" s="258" t="s">
        <v>8744</v>
      </c>
    </row>
    <row r="154" spans="2:10" ht="33" customHeight="1" thickBot="1">
      <c r="C154" s="327" t="s">
        <v>8528</v>
      </c>
      <c r="D154" s="461" t="s">
        <v>8060</v>
      </c>
      <c r="E154" s="462"/>
      <c r="F154" s="463"/>
      <c r="G154" s="221" t="str">
        <f>IF(ISBLANK(H154),"可能な限り","入力済")</f>
        <v>可能な限り</v>
      </c>
      <c r="H154" s="81"/>
      <c r="I154" s="394" t="s">
        <v>8757</v>
      </c>
      <c r="J154" s="258" t="s">
        <v>9050</v>
      </c>
    </row>
    <row r="155" spans="2:10" ht="33" customHeight="1" thickBot="1">
      <c r="C155" s="327" t="s">
        <v>8529</v>
      </c>
      <c r="D155" s="461" t="s">
        <v>8463</v>
      </c>
      <c r="E155" s="462"/>
      <c r="F155" s="463"/>
      <c r="G155" s="215" t="str">
        <f>IF(ISBLANK(H155),"可能な限り","入力済")</f>
        <v>可能な限り</v>
      </c>
      <c r="H155" s="77"/>
      <c r="I155" s="375" t="s">
        <v>8757</v>
      </c>
      <c r="J155" s="258" t="s">
        <v>8745</v>
      </c>
    </row>
    <row r="156" spans="2:10">
      <c r="F156" s="381"/>
      <c r="G156" s="381"/>
      <c r="H156" s="358"/>
      <c r="I156" s="26"/>
      <c r="J156" s="27"/>
    </row>
    <row r="157" spans="2:10" ht="20">
      <c r="B157" s="23" t="s">
        <v>9005</v>
      </c>
      <c r="C157" s="24"/>
      <c r="D157" s="24"/>
      <c r="E157" s="24"/>
      <c r="F157" s="381"/>
      <c r="G157" s="381"/>
      <c r="H157" s="358"/>
      <c r="I157" s="26"/>
      <c r="J157" s="27"/>
    </row>
    <row r="158" spans="2:10" ht="20.5" thickBot="1">
      <c r="C158" s="323" t="s">
        <v>193</v>
      </c>
      <c r="D158" s="473" t="s">
        <v>188</v>
      </c>
      <c r="E158" s="474"/>
      <c r="F158" s="475"/>
      <c r="G158" s="323" t="s">
        <v>8541</v>
      </c>
      <c r="H158" s="324" t="s">
        <v>189</v>
      </c>
      <c r="I158" s="323" t="s">
        <v>8597</v>
      </c>
      <c r="J158" s="193" t="s">
        <v>8601</v>
      </c>
    </row>
    <row r="159" spans="2:10" ht="33" customHeight="1" thickBot="1">
      <c r="C159" s="327" t="s">
        <v>8035</v>
      </c>
      <c r="D159" s="476" t="s">
        <v>8561</v>
      </c>
      <c r="E159" s="477"/>
      <c r="F159" s="478"/>
      <c r="G159" s="206" t="str">
        <f>IF(ISBLANK(H159),"必須","入力済")</f>
        <v>必須</v>
      </c>
      <c r="H159" s="92"/>
      <c r="I159" s="377" t="s">
        <v>8757</v>
      </c>
      <c r="J159" s="255" t="s">
        <v>8747</v>
      </c>
    </row>
    <row r="160" spans="2:10" ht="33" customHeight="1" thickBot="1">
      <c r="C160" s="327" t="s">
        <v>8036</v>
      </c>
      <c r="D160" s="476" t="s">
        <v>8562</v>
      </c>
      <c r="E160" s="477"/>
      <c r="F160" s="478"/>
      <c r="G160" s="206" t="str">
        <f>IF(ISBLANK(H160),"必須","入力済")</f>
        <v>必須</v>
      </c>
      <c r="H160" s="93"/>
      <c r="I160" s="380" t="s">
        <v>8757</v>
      </c>
      <c r="J160" s="255" t="s">
        <v>8748</v>
      </c>
    </row>
    <row r="161" spans="2:10" ht="33" customHeight="1" thickBot="1">
      <c r="C161" s="327" t="s">
        <v>8037</v>
      </c>
      <c r="D161" s="476" t="s">
        <v>8563</v>
      </c>
      <c r="E161" s="477"/>
      <c r="F161" s="478"/>
      <c r="G161" s="206" t="str">
        <f>IF(ISBLANK(H161),"必須","自動計算")</f>
        <v>自動計算</v>
      </c>
      <c r="H161" s="397" t="str">
        <f>IF(OR(H159="", H160="", H159=0), "", CEILING(H160/H159, 1))</f>
        <v/>
      </c>
      <c r="I161" s="398" t="s">
        <v>8612</v>
      </c>
      <c r="J161" s="255" t="s">
        <v>9055</v>
      </c>
    </row>
    <row r="162" spans="2:10" ht="33" customHeight="1" thickBot="1">
      <c r="C162" s="327" t="s">
        <v>8038</v>
      </c>
      <c r="D162" s="461" t="s">
        <v>8564</v>
      </c>
      <c r="E162" s="462"/>
      <c r="F162" s="463"/>
      <c r="G162" s="215" t="str">
        <f>IF(ISBLANK(H162),"必須","入力済")</f>
        <v>必須</v>
      </c>
      <c r="H162" s="77"/>
      <c r="I162" s="375" t="s">
        <v>9010</v>
      </c>
      <c r="J162" s="258" t="s">
        <v>8749</v>
      </c>
    </row>
    <row r="163" spans="2:10" ht="18.5" thickBot="1"/>
    <row r="164" spans="2:10" ht="63" customHeight="1" thickBot="1">
      <c r="C164" s="327" t="s">
        <v>8039</v>
      </c>
      <c r="D164" s="476" t="s">
        <v>8587</v>
      </c>
      <c r="E164" s="477"/>
      <c r="F164" s="478"/>
      <c r="G164" s="211" t="str">
        <f>IF(ISBLANK($H$164), "必須",  "入力済")</f>
        <v>必須</v>
      </c>
      <c r="H164" s="94"/>
      <c r="I164" s="379" t="s">
        <v>8757</v>
      </c>
      <c r="J164" s="255" t="s">
        <v>8750</v>
      </c>
    </row>
    <row r="165" spans="2:10">
      <c r="F165" s="357"/>
      <c r="G165" s="357"/>
      <c r="H165" s="358"/>
      <c r="I165" s="26"/>
      <c r="J165" s="27"/>
    </row>
    <row r="166" spans="2:10" ht="22.5">
      <c r="B166" s="28" t="s">
        <v>8466</v>
      </c>
      <c r="C166" s="23"/>
      <c r="D166" s="23"/>
      <c r="E166" s="23"/>
      <c r="I166" s="26"/>
      <c r="J166" s="27"/>
    </row>
    <row r="167" spans="2:10" ht="20">
      <c r="C167" s="29" t="s">
        <v>193</v>
      </c>
      <c r="D167" s="452" t="s">
        <v>188</v>
      </c>
      <c r="E167" s="453"/>
      <c r="F167" s="454"/>
      <c r="G167" s="29" t="s">
        <v>8541</v>
      </c>
      <c r="H167" s="399" t="s">
        <v>189</v>
      </c>
      <c r="I167" s="29" t="s">
        <v>8597</v>
      </c>
      <c r="J167" s="400" t="s">
        <v>8601</v>
      </c>
    </row>
    <row r="168" spans="2:10" ht="33" customHeight="1" thickBot="1">
      <c r="C168" s="332" t="s">
        <v>8035</v>
      </c>
      <c r="D168" s="470" t="s">
        <v>8565</v>
      </c>
      <c r="E168" s="471"/>
      <c r="F168" s="472"/>
      <c r="G168" s="199" t="str">
        <f>IF(ISBLANK(H168),"必須","入力済")</f>
        <v>必須</v>
      </c>
      <c r="H168" s="62"/>
      <c r="I168" s="353" t="s">
        <v>8599</v>
      </c>
      <c r="J168" s="246" t="s">
        <v>8613</v>
      </c>
    </row>
    <row r="169" spans="2:10" ht="33" customHeight="1" thickBot="1">
      <c r="C169" s="327" t="s">
        <v>8036</v>
      </c>
      <c r="D169" s="537" t="s">
        <v>8566</v>
      </c>
      <c r="E169" s="538"/>
      <c r="F169" s="539"/>
      <c r="G169" s="209" t="str">
        <f>IF(ISBLANK(H169),"必須","入力済")</f>
        <v>必須</v>
      </c>
      <c r="H169" s="71"/>
      <c r="I169" s="391" t="s">
        <v>8599</v>
      </c>
      <c r="J169" s="258" t="s">
        <v>8614</v>
      </c>
    </row>
    <row r="170" spans="2:10" ht="314" thickBot="1">
      <c r="C170" s="327" t="s">
        <v>8037</v>
      </c>
      <c r="D170" s="530" t="s">
        <v>8596</v>
      </c>
      <c r="E170" s="477"/>
      <c r="F170" s="478"/>
      <c r="G170" s="211" t="str">
        <f>IF(ISBLANK(H170), "必須", "入力済" &amp; CHAR(10) &amp; "（" &amp; LEN(SUBSTITUTE(H170, CHAR(10), "")) &amp; "文字）")</f>
        <v>必須</v>
      </c>
      <c r="H170" s="73"/>
      <c r="I170" s="401" t="s">
        <v>8759</v>
      </c>
      <c r="J170" s="272" t="s">
        <v>9011</v>
      </c>
    </row>
    <row r="171" spans="2:10" ht="66.5" thickBot="1">
      <c r="C171" s="327" t="s">
        <v>8038</v>
      </c>
      <c r="D171" s="476" t="s">
        <v>8493</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8495</v>
      </c>
      <c r="E172" s="477"/>
      <c r="F172" s="478"/>
      <c r="G172" s="212" t="str">
        <f>IF(ISBLANK(H172),"必須","入力済")</f>
        <v>必須</v>
      </c>
      <c r="H172" s="70"/>
      <c r="I172" s="376" t="s">
        <v>8599</v>
      </c>
      <c r="J172" s="274" t="s">
        <v>8615</v>
      </c>
    </row>
    <row r="173" spans="2:10" ht="49.5" customHeight="1" thickBot="1">
      <c r="C173" s="327" t="s">
        <v>8522</v>
      </c>
      <c r="D173" s="530" t="s">
        <v>8719</v>
      </c>
      <c r="E173" s="477"/>
      <c r="F173" s="478"/>
      <c r="G173" s="214" t="str">
        <f>IF(ISBLANK(H173),"必須","入力済")</f>
        <v>必須</v>
      </c>
      <c r="H173" s="69"/>
      <c r="I173" s="377" t="s">
        <v>8757</v>
      </c>
      <c r="J173" s="255" t="s">
        <v>8751</v>
      </c>
    </row>
    <row r="174" spans="2:10" ht="33" customHeight="1" thickBot="1">
      <c r="C174" s="327" t="s">
        <v>8523</v>
      </c>
      <c r="D174" s="531" t="s">
        <v>8496</v>
      </c>
      <c r="E174" s="532"/>
      <c r="F174" s="533"/>
      <c r="G174" s="225" t="str">
        <f>IF(ISBLANK(H174),"該当の場合は必須","入力済")</f>
        <v>該当の場合は必須</v>
      </c>
      <c r="H174" s="79"/>
      <c r="I174" s="392" t="s">
        <v>8949</v>
      </c>
      <c r="J174" s="258" t="s">
        <v>8752</v>
      </c>
    </row>
    <row r="175" spans="2:10" ht="33" customHeight="1" thickBot="1">
      <c r="C175" s="327"/>
      <c r="D175" s="534" t="s">
        <v>8622</v>
      </c>
      <c r="E175" s="535"/>
      <c r="F175" s="535"/>
      <c r="G175" s="535"/>
      <c r="H175" s="535"/>
      <c r="I175" s="535"/>
      <c r="J175" s="536"/>
    </row>
    <row r="176" spans="2:10" ht="33" customHeight="1" thickBot="1">
      <c r="C176" s="327" t="s">
        <v>8524</v>
      </c>
      <c r="D176" s="476" t="s">
        <v>8659</v>
      </c>
      <c r="E176" s="477"/>
      <c r="F176" s="478"/>
      <c r="G176" s="212" t="str">
        <f>IF(ISBLANK(H176),"必須","入力済")</f>
        <v>必須</v>
      </c>
      <c r="H176" s="70"/>
      <c r="I176" s="376" t="s">
        <v>8599</v>
      </c>
      <c r="J176" s="274" t="s">
        <v>8658</v>
      </c>
    </row>
    <row r="177" spans="2:10" ht="33" customHeight="1" thickBot="1">
      <c r="C177" s="327" t="s">
        <v>8525</v>
      </c>
      <c r="D177" s="461" t="s">
        <v>8497</v>
      </c>
      <c r="E177" s="462"/>
      <c r="F177" s="463"/>
      <c r="G177" s="221" t="str">
        <f>IF(ISBLANK(H177),"該当する場合","入力済")</f>
        <v>該当する場合</v>
      </c>
      <c r="H177" s="71"/>
      <c r="I177" s="391" t="s">
        <v>8599</v>
      </c>
      <c r="J177" s="275" t="s">
        <v>8616</v>
      </c>
    </row>
    <row r="178" spans="2:10" ht="33" customHeight="1" thickBot="1">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c r="C179" s="327" t="s">
        <v>8527</v>
      </c>
      <c r="D179" s="461" t="s">
        <v>8499</v>
      </c>
      <c r="E179" s="462"/>
      <c r="F179" s="463"/>
      <c r="G179" s="221" t="str">
        <f t="shared" si="7"/>
        <v>該当する場合</v>
      </c>
      <c r="H179" s="71"/>
      <c r="I179" s="391" t="s">
        <v>8599</v>
      </c>
      <c r="J179" s="275" t="s">
        <v>8618</v>
      </c>
    </row>
    <row r="180" spans="2:10" ht="33" customHeight="1" thickBot="1">
      <c r="C180" s="327" t="s">
        <v>8528</v>
      </c>
      <c r="D180" s="461" t="s">
        <v>1</v>
      </c>
      <c r="E180" s="462"/>
      <c r="F180" s="463"/>
      <c r="G180" s="221" t="str">
        <f t="shared" si="7"/>
        <v>該当する場合</v>
      </c>
      <c r="H180" s="71"/>
      <c r="I180" s="391" t="s">
        <v>8599</v>
      </c>
      <c r="J180" s="275" t="s">
        <v>8619</v>
      </c>
    </row>
    <row r="181" spans="2:10" ht="33.5" thickBot="1">
      <c r="C181" s="327" t="s">
        <v>8529</v>
      </c>
      <c r="D181" s="537" t="s">
        <v>8733</v>
      </c>
      <c r="E181" s="538"/>
      <c r="F181" s="539"/>
      <c r="G181" s="221" t="str">
        <f>IF(ISBLANK(H181),"必須","入力済")</f>
        <v>必須</v>
      </c>
      <c r="H181" s="74"/>
      <c r="I181" s="375" t="s">
        <v>8759</v>
      </c>
      <c r="J181" s="258" t="s">
        <v>8753</v>
      </c>
    </row>
    <row r="182" spans="2:10" ht="33.5" thickBot="1">
      <c r="C182" s="327" t="s">
        <v>8530</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2.5">
      <c r="B184" s="28" t="s">
        <v>8500</v>
      </c>
      <c r="C184" s="23"/>
      <c r="D184" s="23"/>
      <c r="E184" s="23"/>
      <c r="I184" s="26"/>
      <c r="J184" s="27"/>
    </row>
    <row r="185" spans="2:10" ht="20">
      <c r="C185" s="29" t="s">
        <v>193</v>
      </c>
      <c r="D185" s="452" t="s">
        <v>188</v>
      </c>
      <c r="E185" s="453"/>
      <c r="F185" s="454"/>
      <c r="G185" s="29" t="s">
        <v>8541</v>
      </c>
      <c r="H185" s="399" t="s">
        <v>189</v>
      </c>
      <c r="I185" s="29" t="s">
        <v>8597</v>
      </c>
      <c r="J185" s="400" t="s">
        <v>8601</v>
      </c>
    </row>
    <row r="186" spans="2:10" ht="33" customHeight="1" thickBot="1">
      <c r="C186" s="332" t="s">
        <v>8035</v>
      </c>
      <c r="D186" s="470" t="s">
        <v>8501</v>
      </c>
      <c r="E186" s="471"/>
      <c r="F186" s="472"/>
      <c r="G186" s="226" t="str">
        <f>IF(ISBLANK(H186),"必須","入力済")</f>
        <v>必須</v>
      </c>
      <c r="H186" s="62"/>
      <c r="I186" s="353" t="s">
        <v>8599</v>
      </c>
      <c r="J186" s="276" t="s">
        <v>8620</v>
      </c>
    </row>
    <row r="187" spans="2:10" ht="99.5" thickBot="1">
      <c r="C187" s="327" t="s">
        <v>8036</v>
      </c>
      <c r="D187" s="537" t="s">
        <v>8567</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8568</v>
      </c>
      <c r="E188" s="462"/>
      <c r="F188" s="463"/>
      <c r="G188" s="215" t="str">
        <f>IF(ISBLANK(H188),"必須","入力済")</f>
        <v>必須</v>
      </c>
      <c r="H188" s="71"/>
      <c r="I188" s="391" t="s">
        <v>8599</v>
      </c>
      <c r="J188" s="258" t="s">
        <v>8656</v>
      </c>
    </row>
    <row r="189" spans="2:10" ht="33.5" thickBot="1">
      <c r="C189" s="327" t="s">
        <v>8038</v>
      </c>
      <c r="D189" s="461" t="s">
        <v>8569</v>
      </c>
      <c r="E189" s="462"/>
      <c r="F189" s="463"/>
      <c r="G189" s="215" t="str">
        <f>IF(ISBLANK(H189),"必須","入力済")</f>
        <v>必須</v>
      </c>
      <c r="H189" s="74"/>
      <c r="I189" s="403" t="s">
        <v>8759</v>
      </c>
      <c r="J189" s="258" t="s">
        <v>8755</v>
      </c>
    </row>
    <row r="190" spans="2:10" ht="33" customHeight="1">
      <c r="C190" s="329" t="s">
        <v>8039</v>
      </c>
      <c r="D190" s="540" t="s">
        <v>8570</v>
      </c>
      <c r="E190" s="543" t="s">
        <v>8660</v>
      </c>
      <c r="F190" s="544"/>
      <c r="G190" s="227" t="str">
        <f>IF(ISBLANK(H190),"必須","入力済")</f>
        <v>必須</v>
      </c>
      <c r="H190" s="78"/>
      <c r="I190" s="350" t="s">
        <v>8599</v>
      </c>
      <c r="J190" s="278" t="s">
        <v>9038</v>
      </c>
    </row>
    <row r="191" spans="2:10" ht="33" customHeight="1">
      <c r="C191" s="194" t="s">
        <v>8522</v>
      </c>
      <c r="D191" s="541"/>
      <c r="E191" s="479" t="s">
        <v>8046</v>
      </c>
      <c r="F191" s="480"/>
      <c r="G191" s="217" t="str">
        <f t="shared" ref="G191:G194" si="8">IF(ISBLANK(H191),"該当する場合","入力済")</f>
        <v>該当する場合</v>
      </c>
      <c r="H191" s="60"/>
      <c r="I191" s="320" t="s">
        <v>8599</v>
      </c>
      <c r="J191" s="279" t="s">
        <v>8663</v>
      </c>
    </row>
    <row r="192" spans="2:10" ht="33" customHeight="1">
      <c r="C192" s="194" t="s">
        <v>8523</v>
      </c>
      <c r="D192" s="541"/>
      <c r="E192" s="479" t="s">
        <v>9007</v>
      </c>
      <c r="F192" s="480"/>
      <c r="G192" s="217" t="str">
        <f t="shared" si="8"/>
        <v>該当する場合</v>
      </c>
      <c r="H192" s="60"/>
      <c r="I192" s="320" t="s">
        <v>8599</v>
      </c>
      <c r="J192" s="279" t="s">
        <v>8664</v>
      </c>
    </row>
    <row r="193" spans="2:10" ht="33" customHeight="1">
      <c r="C193" s="194" t="s">
        <v>8524</v>
      </c>
      <c r="D193" s="541"/>
      <c r="E193" s="479" t="s">
        <v>8503</v>
      </c>
      <c r="F193" s="480"/>
      <c r="G193" s="217" t="str">
        <f t="shared" si="8"/>
        <v>該当する場合</v>
      </c>
      <c r="H193" s="60"/>
      <c r="I193" s="320" t="s">
        <v>8599</v>
      </c>
      <c r="J193" s="279" t="s">
        <v>8665</v>
      </c>
    </row>
    <row r="194" spans="2:10" ht="33" customHeight="1">
      <c r="C194" s="194" t="s">
        <v>8525</v>
      </c>
      <c r="D194" s="541"/>
      <c r="E194" s="479" t="s">
        <v>1</v>
      </c>
      <c r="F194" s="480"/>
      <c r="G194" s="217" t="str">
        <f t="shared" si="8"/>
        <v>該当する場合</v>
      </c>
      <c r="H194" s="60"/>
      <c r="I194" s="320" t="s">
        <v>8599</v>
      </c>
      <c r="J194" s="279" t="s">
        <v>8666</v>
      </c>
    </row>
    <row r="195" spans="2:10" ht="33">
      <c r="C195" s="194" t="s">
        <v>8526</v>
      </c>
      <c r="D195" s="541"/>
      <c r="E195" s="509" t="s">
        <v>8721</v>
      </c>
      <c r="F195" s="510"/>
      <c r="G195" s="198" t="str">
        <f>IF(ISBLANK(H195),"必須","入力済")</f>
        <v>必須</v>
      </c>
      <c r="H195" s="103"/>
      <c r="I195" s="404" t="s">
        <v>8759</v>
      </c>
      <c r="J195" s="245" t="s">
        <v>8756</v>
      </c>
    </row>
    <row r="196" spans="2:10" ht="33" customHeight="1" thickBot="1">
      <c r="C196" s="332" t="s">
        <v>8527</v>
      </c>
      <c r="D196" s="542"/>
      <c r="E196" s="459" t="s">
        <v>8571</v>
      </c>
      <c r="F196" s="460"/>
      <c r="G196" s="219" t="str">
        <f>IF(ISBLANK(H196),"必須","入力済")</f>
        <v>必須</v>
      </c>
      <c r="H196" s="75"/>
      <c r="I196" s="405" t="s">
        <v>8757</v>
      </c>
      <c r="J196" s="254" t="s">
        <v>9039</v>
      </c>
    </row>
    <row r="197" spans="2:10"/>
    <row r="198" spans="2:10" ht="22.5">
      <c r="B198" s="28" t="s">
        <v>8504</v>
      </c>
      <c r="C198" s="23"/>
      <c r="D198" s="23"/>
      <c r="E198" s="23"/>
    </row>
    <row r="199" spans="2:10" ht="20.5" thickBot="1">
      <c r="C199" s="323" t="s">
        <v>193</v>
      </c>
      <c r="D199" s="473" t="s">
        <v>188</v>
      </c>
      <c r="E199" s="474"/>
      <c r="F199" s="475"/>
      <c r="G199" s="323" t="s">
        <v>8541</v>
      </c>
      <c r="H199" s="324" t="s">
        <v>189</v>
      </c>
      <c r="I199" s="323" t="s">
        <v>8597</v>
      </c>
      <c r="J199" s="193" t="s">
        <v>8601</v>
      </c>
    </row>
    <row r="200" spans="2:10" ht="264.5" thickBot="1">
      <c r="C200" s="327" t="s">
        <v>8035</v>
      </c>
      <c r="D200" s="488" t="s">
        <v>8505</v>
      </c>
      <c r="E200" s="489"/>
      <c r="F200" s="490"/>
      <c r="G200" s="228" t="str">
        <f>IF(ISBLANK(H200), "任意", "入力済" &amp; CHAR(10) &amp; "（" &amp; LEN(SUBSTITUTE(H200, CHAR(10), "")) &amp; "文字）")</f>
        <v>任意</v>
      </c>
      <c r="H200" s="76"/>
      <c r="I200" s="401" t="s">
        <v>8759</v>
      </c>
      <c r="J200" s="272" t="s">
        <v>9031</v>
      </c>
    </row>
    <row r="201" spans="2:10" ht="8.15" customHeight="1"/>
    <row r="202" spans="2:10" ht="24" customHeight="1"/>
    <row r="203" spans="2:10" ht="8.15" customHeight="1" thickBot="1"/>
    <row r="204" spans="2:10" ht="49.5" customHeight="1" thickBot="1">
      <c r="H204" s="406" t="s">
        <v>9051</v>
      </c>
    </row>
    <row r="205" spans="2:10" ht="8.15" customHeight="1"/>
    <row r="206" spans="2:10" ht="24" customHeight="1"/>
    <row r="207" spans="2:10" ht="8.15"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2" sqref="A2"/>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9068</v>
      </c>
    </row>
    <row r="3" spans="1:46" ht="18" customHeight="1" thickBot="1">
      <c r="B3" s="561" t="str">
        <f>IF(ISBLANK(行政用!H17), "", 行政用!H17)</f>
        <v>愛媛県知事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8453</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11152</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8502</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11188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5" customHeight="1">
      <c r="B4" s="43">
        <v>1</v>
      </c>
      <c r="C4" s="44" t="s">
        <v>8633</v>
      </c>
      <c r="D4" s="45" t="s">
        <v>8627</v>
      </c>
      <c r="E4" s="46" t="s">
        <v>8625</v>
      </c>
      <c r="F4" s="44" t="s">
        <v>8639</v>
      </c>
    </row>
    <row r="5" spans="1:6" ht="39.65" customHeight="1">
      <c r="B5" s="43">
        <v>2</v>
      </c>
      <c r="C5" s="44" t="s">
        <v>8626</v>
      </c>
      <c r="D5" s="45" t="s">
        <v>8627</v>
      </c>
      <c r="E5" s="46" t="s">
        <v>8625</v>
      </c>
      <c r="F5" s="47" t="s">
        <v>8628</v>
      </c>
    </row>
    <row r="6" spans="1:6" ht="39.65" customHeight="1">
      <c r="B6" s="43">
        <v>3</v>
      </c>
      <c r="C6" s="44" t="s">
        <v>8629</v>
      </c>
      <c r="D6" s="45" t="s">
        <v>8627</v>
      </c>
      <c r="E6" s="46" t="s">
        <v>8625</v>
      </c>
      <c r="F6" s="47" t="s">
        <v>8630</v>
      </c>
    </row>
    <row r="7" spans="1:6" ht="39.65" customHeight="1">
      <c r="B7" s="43">
        <v>4</v>
      </c>
      <c r="C7" s="44" t="s">
        <v>8631</v>
      </c>
      <c r="D7" s="45" t="s">
        <v>8627</v>
      </c>
      <c r="E7" s="46" t="s">
        <v>8625</v>
      </c>
      <c r="F7" s="47" t="s">
        <v>8632</v>
      </c>
    </row>
    <row r="8" spans="1:6" ht="39.65" customHeight="1">
      <c r="B8" s="43">
        <v>5</v>
      </c>
      <c r="C8" s="47" t="s">
        <v>8636</v>
      </c>
      <c r="D8" s="45" t="s">
        <v>8627</v>
      </c>
      <c r="E8" s="48" t="s">
        <v>8657</v>
      </c>
      <c r="F8" s="47" t="s">
        <v>8637</v>
      </c>
    </row>
    <row r="9" spans="1:6" ht="55" customHeight="1">
      <c r="B9" s="317">
        <v>6</v>
      </c>
      <c r="C9" s="318" t="s">
        <v>11168</v>
      </c>
      <c r="D9" s="319" t="s">
        <v>8627</v>
      </c>
      <c r="E9" s="319" t="str">
        <f>IF(入力フォーム!H44="有", "必須", "不要")</f>
        <v>不要</v>
      </c>
      <c r="F9" s="318" t="s">
        <v>11169</v>
      </c>
    </row>
    <row r="10" spans="1:6" ht="39.65"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5" customHeight="1">
      <c r="B11" s="43">
        <v>8</v>
      </c>
      <c r="C11" s="44" t="s">
        <v>8661</v>
      </c>
      <c r="D11" s="45" t="s">
        <v>8627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5">
      <c r="B3" s="28" t="s">
        <v>8737</v>
      </c>
      <c r="C3" s="229"/>
      <c r="D3" s="229"/>
      <c r="E3" s="229"/>
      <c r="H3" s="230"/>
      <c r="I3" s="230"/>
      <c r="J3" s="231"/>
      <c r="L3" s="230"/>
    </row>
    <row r="4" spans="1:12" s="195" customFormat="1" ht="22.5">
      <c r="C4" s="232" t="s">
        <v>8981</v>
      </c>
      <c r="E4" s="229"/>
      <c r="H4" s="230"/>
      <c r="I4" s="230"/>
      <c r="J4" s="231"/>
      <c r="L4" s="230"/>
    </row>
    <row r="5" spans="1:12" s="195" customFormat="1" ht="22.5">
      <c r="C5" s="232"/>
      <c r="D5" s="233" t="s">
        <v>8979</v>
      </c>
      <c r="E5" s="229"/>
      <c r="H5" s="230"/>
      <c r="I5" s="230"/>
      <c r="J5" s="231"/>
      <c r="L5" s="230"/>
    </row>
    <row r="6" spans="1:12" s="195" customFormat="1" ht="22.5">
      <c r="C6" s="232"/>
      <c r="D6" s="192" t="s">
        <v>8971</v>
      </c>
      <c r="E6" s="229"/>
      <c r="H6" s="230"/>
      <c r="I6" s="230"/>
      <c r="J6" s="231"/>
      <c r="L6" s="230"/>
    </row>
    <row r="7" spans="1:12" s="195" customFormat="1" ht="22.5">
      <c r="C7" s="232"/>
      <c r="D7" s="192" t="s">
        <v>9032</v>
      </c>
      <c r="E7" s="229"/>
      <c r="H7" s="230"/>
      <c r="I7" s="230"/>
      <c r="J7" s="231"/>
      <c r="L7" s="230"/>
    </row>
    <row r="8" spans="1:12" s="195" customFormat="1" ht="22.5">
      <c r="C8" s="232"/>
      <c r="D8" s="192" t="s">
        <v>8972</v>
      </c>
      <c r="E8" s="229"/>
      <c r="H8" s="230"/>
      <c r="I8" s="230"/>
      <c r="J8" s="231"/>
      <c r="L8" s="230"/>
    </row>
    <row r="9" spans="1:12" s="195" customFormat="1" ht="22.5">
      <c r="C9" s="232"/>
      <c r="D9" s="192" t="s">
        <v>8973</v>
      </c>
      <c r="E9" s="229"/>
      <c r="H9" s="230"/>
      <c r="I9" s="230"/>
      <c r="J9" s="231"/>
      <c r="L9" s="230"/>
    </row>
    <row r="10" spans="1:12" s="195" customFormat="1" ht="22.5">
      <c r="C10" s="232"/>
      <c r="D10" s="192" t="s">
        <v>8974</v>
      </c>
      <c r="E10" s="229"/>
      <c r="H10" s="230"/>
      <c r="I10" s="230"/>
      <c r="J10" s="231"/>
      <c r="L10" s="230"/>
    </row>
    <row r="11" spans="1:12" s="195" customFormat="1" ht="22.5">
      <c r="C11" s="232"/>
      <c r="D11" s="192" t="s">
        <v>8975</v>
      </c>
      <c r="E11" s="229"/>
      <c r="H11" s="230"/>
      <c r="I11" s="230"/>
      <c r="J11" s="231"/>
      <c r="L11" s="230"/>
    </row>
    <row r="12" spans="1:12" s="195" customFormat="1" ht="22.5">
      <c r="C12" s="232"/>
      <c r="D12" s="233" t="s">
        <v>8980</v>
      </c>
      <c r="E12" s="229"/>
      <c r="H12" s="230"/>
      <c r="I12" s="230"/>
      <c r="J12" s="231"/>
      <c r="L12" s="230"/>
    </row>
    <row r="13" spans="1:12" s="195" customFormat="1" ht="22.5">
      <c r="C13" s="232"/>
      <c r="D13" s="192" t="s">
        <v>8976</v>
      </c>
      <c r="E13" s="229"/>
      <c r="H13" s="230"/>
      <c r="I13" s="230"/>
      <c r="J13" s="231"/>
      <c r="L13" s="230"/>
    </row>
    <row r="14" spans="1:12" s="195" customFormat="1" ht="22.5">
      <c r="C14" s="232"/>
      <c r="D14" s="192" t="s">
        <v>8977</v>
      </c>
      <c r="E14" s="229"/>
      <c r="H14" s="230"/>
      <c r="I14" s="230"/>
      <c r="J14" s="231"/>
      <c r="L14" s="230"/>
    </row>
    <row r="15" spans="1:12" s="195" customFormat="1" ht="22.5">
      <c r="C15" s="232"/>
      <c r="D15" s="192" t="s">
        <v>8978</v>
      </c>
      <c r="E15" s="229"/>
      <c r="H15" s="230"/>
      <c r="I15" s="230"/>
      <c r="J15" s="231"/>
      <c r="L15" s="230"/>
    </row>
    <row r="16" spans="1:12" s="195" customFormat="1" ht="18.75" customHeight="1" thickBot="1">
      <c r="C16" s="29" t="s">
        <v>8644</v>
      </c>
      <c r="D16" s="452" t="s">
        <v>8641</v>
      </c>
      <c r="E16" s="453"/>
      <c r="F16" s="454"/>
      <c r="G16" s="29" t="s">
        <v>8541</v>
      </c>
      <c r="H16" s="29" t="s">
        <v>8642</v>
      </c>
      <c r="I16" s="29" t="s">
        <v>8643</v>
      </c>
      <c r="J16" s="193" t="s">
        <v>8601</v>
      </c>
      <c r="L16" s="230"/>
    </row>
    <row r="17" spans="2:12" s="195" customFormat="1" ht="49.5">
      <c r="C17" s="194" t="s">
        <v>8035</v>
      </c>
      <c r="D17" s="436" t="s">
        <v>8539</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8860</v>
      </c>
      <c r="I18" s="235" t="s">
        <v>8599</v>
      </c>
      <c r="J18" s="280" t="s">
        <v>8902</v>
      </c>
      <c r="L18" s="230"/>
    </row>
    <row r="19" spans="2:12" s="195" customFormat="1" ht="27" customHeight="1">
      <c r="C19" s="229"/>
      <c r="D19" s="229"/>
      <c r="E19" s="229"/>
      <c r="H19" s="230"/>
      <c r="I19" s="230"/>
      <c r="J19" s="231"/>
      <c r="L19" s="230"/>
    </row>
    <row r="20" spans="2:12" s="195" customFormat="1" ht="22.5">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8541</v>
      </c>
      <c r="H22" s="236" t="s">
        <v>8642</v>
      </c>
      <c r="I22" s="29" t="s">
        <v>8643</v>
      </c>
      <c r="J22" s="193" t="s">
        <v>8601</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8593</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8599</v>
      </c>
      <c r="J25" s="282" t="s">
        <v>8906</v>
      </c>
      <c r="K25" s="230"/>
      <c r="L25" s="230"/>
    </row>
    <row r="26" spans="2:12" s="195" customFormat="1" ht="33" customHeight="1">
      <c r="C26" s="196" t="s">
        <v>8038</v>
      </c>
      <c r="D26" s="912"/>
      <c r="E26" s="909" t="s">
        <v>8578</v>
      </c>
      <c r="F26" s="909"/>
      <c r="G26" s="239" t="str">
        <f>IF(ISBLANK(H26),"必須","入力済")</f>
        <v>必須</v>
      </c>
      <c r="H26" s="57"/>
      <c r="I26" s="235" t="s">
        <v>8599</v>
      </c>
      <c r="J26" s="282" t="s">
        <v>8907</v>
      </c>
      <c r="K26" s="230"/>
      <c r="L26" s="230"/>
    </row>
    <row r="27" spans="2:12" s="195" customFormat="1" ht="33">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8523</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8524</v>
      </c>
      <c r="D30" s="912"/>
      <c r="E30" s="909" t="s">
        <v>8506</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5">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row r="40" spans="2:12" s="195" customFormat="1" ht="22.5">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5">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8541</v>
      </c>
      <c r="H48" s="236" t="s">
        <v>8642</v>
      </c>
      <c r="I48" s="29" t="s">
        <v>8643</v>
      </c>
      <c r="J48" s="193" t="s">
        <v>8601</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923"/>
      <c r="E54" s="921" t="s">
        <v>8914</v>
      </c>
      <c r="F54" s="921"/>
      <c r="G54" s="213" t="str">
        <f>IF(ISBLANK(H54),"任意","入力済")</f>
        <v>任意</v>
      </c>
      <c r="H54" s="91"/>
      <c r="I54" s="234" t="s">
        <v>8903</v>
      </c>
      <c r="J54" s="281" t="s">
        <v>8913</v>
      </c>
    </row>
    <row r="55" spans="3:10" s="195" customFormat="1" ht="33">
      <c r="C55" s="196" t="s">
        <v>8523</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11095</v>
      </c>
    </row>
    <row r="2" spans="2:10" ht="14">
      <c r="B2" s="6"/>
    </row>
    <row r="3" spans="2:10" ht="16.5">
      <c r="B3" s="22" t="s">
        <v>8073</v>
      </c>
      <c r="F3" s="1" t="s">
        <v>9023</v>
      </c>
    </row>
    <row r="4" spans="2:10" s="2" customFormat="1" ht="26">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8447</v>
      </c>
      <c r="Z8" s="17" t="s">
        <v>8471</v>
      </c>
      <c r="AA8" s="13" t="s">
        <v>8474</v>
      </c>
      <c r="AC8" s="17" t="s">
        <v>7847</v>
      </c>
      <c r="AD8" s="17" t="s">
        <v>8482</v>
      </c>
    </row>
    <row r="9" spans="1:36">
      <c r="E9" s="17" t="s">
        <v>7848</v>
      </c>
      <c r="F9" s="13" t="s">
        <v>7843</v>
      </c>
      <c r="H9" s="17" t="s">
        <v>7848</v>
      </c>
      <c r="I9" s="13" t="s">
        <v>8583</v>
      </c>
      <c r="N9" s="17" t="s">
        <v>7848</v>
      </c>
      <c r="O9" s="13" t="s">
        <v>9043</v>
      </c>
      <c r="Q9" s="17" t="s">
        <v>8446</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shintani-masahiko</cp:lastModifiedBy>
  <cp:lastPrinted>2026-02-03T07:02:00Z</cp:lastPrinted>
  <dcterms:created xsi:type="dcterms:W3CDTF">2005-07-01T05:21:10Z</dcterms:created>
  <dcterms:modified xsi:type="dcterms:W3CDTF">2026-03-06T02:50:47Z</dcterms:modified>
</cp:coreProperties>
</file>