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velop_cloud\bid_entry\07申請書\doc\ver7\reg_common\"/>
    </mc:Choice>
  </mc:AlternateContent>
  <xr:revisionPtr revIDLastSave="0" documentId="13_ncr:1_{65F27375-E9BA-4BC0-A919-A4315BF5A62F}" xr6:coauthVersionLast="47" xr6:coauthVersionMax="47" xr10:uidLastSave="{00000000-0000-0000-0000-000000000000}"/>
  <workbookProtection workbookAlgorithmName="SHA-512" workbookHashValue="xVJn7lBY7xcBMa8ebvs/JvOKSnOI12k66vX9MTy+0WtBEhpdwtgQw05Bva3tYaqj+u/BmGBXbgOGrKtygF3S1Q==" workbookSaltValue="lSG8T7lVZ6sGCCtUd4WABQ==" workbookSpinCount="100000" lockStructure="1"/>
  <bookViews>
    <workbookView xWindow="-120" yWindow="-120" windowWidth="29040" windowHeight="15720" tabRatio="601"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入力シート!$A$205</definedName>
    <definedName name="業種">settings!$A$6:$C$66</definedName>
    <definedName name="都道府県3">settings!$A$3</definedName>
    <definedName name="都道府県4">settings!$A$4</definedName>
    <definedName name="日付例">settings!$A$1</definedName>
    <definedName name="日付例_s">settings!$A$2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7" i="1" l="1"/>
  <c r="A256" i="1"/>
  <c r="A255" i="1"/>
  <c r="A254" i="1"/>
  <c r="A253" i="1"/>
  <c r="A205" i="1"/>
  <c r="A193" i="1"/>
  <c r="A187" i="1"/>
  <c r="A185" i="1"/>
  <c r="A184" i="1"/>
  <c r="A183" i="1"/>
  <c r="A180" i="1"/>
  <c r="A179" i="1"/>
  <c r="A177" i="1"/>
  <c r="A176" i="1"/>
  <c r="A175" i="1"/>
  <c r="A171" i="1"/>
  <c r="A169" i="1"/>
  <c r="A161" i="1"/>
  <c r="A159" i="1"/>
  <c r="A157" i="1"/>
  <c r="A153" i="1"/>
  <c r="A151" i="1"/>
  <c r="A149" i="1"/>
  <c r="A120" i="1"/>
  <c r="A118" i="1"/>
  <c r="A87" i="1"/>
  <c r="A85" i="1"/>
  <c r="A83" i="1"/>
  <c r="A81" i="1"/>
  <c r="A79" i="1"/>
  <c r="A77" i="1"/>
  <c r="A75" i="1"/>
  <c r="A73" i="1"/>
  <c r="A71" i="1"/>
  <c r="A69" i="1"/>
  <c r="A63" i="1"/>
  <c r="A40" i="1"/>
  <c r="A36" i="1"/>
  <c r="A34" i="1"/>
  <c r="A32" i="1"/>
  <c r="A30" i="1"/>
  <c r="A28" i="1"/>
  <c r="A26" i="1"/>
  <c r="A24" i="1"/>
  <c r="A22" i="1"/>
  <c r="A20" i="1"/>
  <c r="J180" i="1" l="1"/>
  <c r="AC257" i="1" l="1"/>
  <c r="AC256" i="1"/>
  <c r="AC255" i="1"/>
  <c r="AC254" i="1"/>
  <c r="AB257" i="1"/>
  <c r="AB256" i="1"/>
  <c r="AB255" i="1"/>
  <c r="AC253" i="1"/>
  <c r="AB254" i="1"/>
  <c r="A48" i="2"/>
  <c r="A49" i="2" s="1"/>
  <c r="A50" i="2" s="1"/>
  <c r="A51" i="2" s="1"/>
  <c r="A52" i="2" s="1"/>
  <c r="A53" i="2" s="1"/>
  <c r="A54" i="2" s="1"/>
  <c r="A55" i="2" s="1"/>
  <c r="A56" i="2" s="1"/>
  <c r="A57" i="2" s="1"/>
  <c r="A58" i="2" s="1"/>
  <c r="A59" i="2" s="1"/>
  <c r="A60" i="2" s="1"/>
  <c r="A61" i="2" s="1"/>
  <c r="A62" i="2" s="1"/>
  <c r="A63" i="2" s="1"/>
  <c r="A64" i="2" s="1"/>
  <c r="A65" i="2" s="1"/>
  <c r="A66" i="2" s="1"/>
  <c r="AB253" i="1"/>
  <c r="S185" i="1" l="1"/>
  <c r="S184" i="1"/>
  <c r="S183" i="1"/>
  <c r="A4" i="2" l="1"/>
  <c r="A3" i="2"/>
  <c r="AD257" i="1"/>
  <c r="AD254" i="1"/>
  <c r="O207" i="1"/>
  <c r="O208" i="1" s="1"/>
  <c r="O209" i="1" s="1"/>
  <c r="O210" i="1" s="1"/>
  <c r="O211" i="1" s="1"/>
  <c r="O212" i="1" s="1"/>
  <c r="O213" i="1" s="1"/>
  <c r="O214" i="1" s="1"/>
  <c r="O215" i="1" s="1"/>
  <c r="O216" i="1" s="1"/>
  <c r="O217" i="1" s="1"/>
  <c r="O218" i="1" s="1"/>
  <c r="O219" i="1" s="1"/>
  <c r="O220" i="1" s="1"/>
  <c r="O221" i="1" s="1"/>
  <c r="O222" i="1" s="1"/>
  <c r="O223" i="1" s="1"/>
  <c r="O224" i="1" s="1"/>
  <c r="O225" i="1" s="1"/>
  <c r="E254" i="1" l="1"/>
  <c r="F254" i="1" s="1"/>
  <c r="E257" i="1"/>
  <c r="F257" i="1" s="1"/>
  <c r="AD256" i="1"/>
  <c r="AD255" i="1"/>
  <c r="AD253" i="1"/>
  <c r="E255" i="1" l="1"/>
  <c r="F255" i="1" s="1"/>
  <c r="E256" i="1"/>
  <c r="F256" i="1" s="1"/>
  <c r="E253" i="1"/>
  <c r="F253" i="1" l="1"/>
</calcChain>
</file>

<file path=xl/sharedStrings.xml><?xml version="1.0" encoding="utf-8"?>
<sst xmlns="http://schemas.openxmlformats.org/spreadsheetml/2006/main" count="328" uniqueCount="198">
  <si>
    <t>郵便番号</t>
    <rPh sb="0" eb="4">
      <t>ユウビンバンゴウ</t>
    </rPh>
    <phoneticPr fontId="5"/>
  </si>
  <si>
    <t>所在地</t>
    <rPh sb="0" eb="3">
      <t>ショザイチ</t>
    </rPh>
    <phoneticPr fontId="5"/>
  </si>
  <si>
    <t>商号又は名称カナ</t>
    <rPh sb="0" eb="2">
      <t>ショウゴウ</t>
    </rPh>
    <rPh sb="2" eb="3">
      <t>マタ</t>
    </rPh>
    <rPh sb="4" eb="6">
      <t>メイショウ</t>
    </rPh>
    <phoneticPr fontId="5"/>
  </si>
  <si>
    <t>商号又は名称</t>
    <rPh sb="0" eb="2">
      <t>ショウゴウ</t>
    </rPh>
    <rPh sb="2" eb="3">
      <t>マタ</t>
    </rPh>
    <rPh sb="4" eb="6">
      <t>メイショウ</t>
    </rPh>
    <phoneticPr fontId="5"/>
  </si>
  <si>
    <t>代表者氏名カナ</t>
    <rPh sb="0" eb="3">
      <t>ダイヒョウシャ</t>
    </rPh>
    <rPh sb="3" eb="5">
      <t>シメイ</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</si>
  <si>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</si>
  <si>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</si>
  <si>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</si>
  <si>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担当者部署</t>
    <rPh sb="0" eb="3">
      <t>タントウシャ</t>
    </rPh>
    <rPh sb="3" eb="5">
      <t>ブショ</t>
    </rPh>
    <phoneticPr fontId="5"/>
  </si>
  <si>
    <t>営業年数</t>
    <rPh sb="0" eb="2">
      <t>エイギョウ</t>
    </rPh>
    <rPh sb="2" eb="4">
      <t>ネンスウ</t>
    </rPh>
    <phoneticPr fontId="5"/>
  </si>
  <si>
    <t>E-mailアドレス</t>
    <phoneticPr fontId="5"/>
  </si>
  <si>
    <t>全角カタカナで入力してください。姓と名は１文字分空けてください。</t>
    <phoneticPr fontId="4"/>
  </si>
  <si>
    <t>姓と名は１文字分空けてください。</t>
    <phoneticPr fontId="4"/>
  </si>
  <si>
    <t>都道府県から入力してください。</t>
    <rPh sb="0" eb="4">
      <t>トドウフケン</t>
    </rPh>
    <rPh sb="6" eb="8">
      <t>ニュウリョク</t>
    </rPh>
    <phoneticPr fontId="4"/>
  </si>
  <si>
    <t>正式名称で入力してください。個人の場合は「代表者」と入力してください。</t>
    <rPh sb="5" eb="7">
      <t>ニュウリョク</t>
    </rPh>
    <rPh sb="26" eb="28">
      <t>ニュウリョク</t>
    </rPh>
    <phoneticPr fontId="4"/>
  </si>
  <si>
    <t>担当者氏名カナ</t>
    <rPh sb="0" eb="3">
      <t>タントウシャ</t>
    </rPh>
    <rPh sb="3" eb="5">
      <t>シメイ</t>
    </rPh>
    <phoneticPr fontId="5"/>
  </si>
  <si>
    <t>担当者氏名</t>
    <rPh sb="0" eb="3">
      <t>タントウシャ</t>
    </rPh>
    <rPh sb="3" eb="5">
      <t>シメイ</t>
    </rPh>
    <phoneticPr fontId="5"/>
  </si>
  <si>
    <t>から</t>
    <phoneticPr fontId="4"/>
  </si>
  <si>
    <t>区分</t>
    <rPh sb="0" eb="2">
      <t>クブン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</si>
  <si>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</si>
  <si>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</si>
  <si>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代表者役職</t>
    <rPh sb="0" eb="3">
      <t>ダイヒョウシャ</t>
    </rPh>
    <rPh sb="3" eb="5">
      <t>ヤクショク</t>
    </rPh>
    <phoneticPr fontId="5"/>
  </si>
  <si>
    <t>保有していない場合は、入力する必要はありません。</t>
    <rPh sb="0" eb="2">
      <t>ホユウ</t>
    </rPh>
    <rPh sb="7" eb="9">
      <t>バアイ</t>
    </rPh>
    <rPh sb="11" eb="13">
      <t>ニュウリョク</t>
    </rPh>
    <rPh sb="15" eb="17">
      <t>ヒツヨウ</t>
    </rPh>
    <phoneticPr fontId="4"/>
  </si>
  <si>
    <t>C.担当者情報</t>
    <rPh sb="2" eb="5">
      <t>タントウシャ</t>
    </rPh>
    <rPh sb="5" eb="7">
      <t>ジョウホウ</t>
    </rPh>
    <phoneticPr fontId="4"/>
  </si>
  <si>
    <t>E.経営情報</t>
    <rPh sb="2" eb="4">
      <t>ケイエイ</t>
    </rPh>
    <rPh sb="4" eb="6">
      <t>ジョウホウ</t>
    </rPh>
    <phoneticPr fontId="4"/>
  </si>
  <si>
    <t>金額（千円）</t>
    <rPh sb="0" eb="2">
      <t>キンガク</t>
    </rPh>
    <rPh sb="3" eb="5">
      <t>センエン</t>
    </rPh>
    <phoneticPr fontId="5"/>
  </si>
  <si>
    <t>F.業種情報</t>
    <rPh sb="2" eb="4">
      <t>ギョウシュ</t>
    </rPh>
    <rPh sb="4" eb="6">
      <t>ジョウホウ</t>
    </rPh>
    <phoneticPr fontId="4"/>
  </si>
  <si>
    <t>A.主たる営業所(本社)情報</t>
    <rPh sb="2" eb="3">
      <t>シュ</t>
    </rPh>
    <rPh sb="5" eb="8">
      <t>エイギョウショ</t>
    </rPh>
    <rPh sb="9" eb="11">
      <t>ホンシャ</t>
    </rPh>
    <rPh sb="12" eb="14">
      <t>ジョウホウ</t>
    </rPh>
    <phoneticPr fontId="4"/>
  </si>
  <si>
    <t>B.契約する営業所情報</t>
    <rPh sb="2" eb="4">
      <t>ケイヤク</t>
    </rPh>
    <rPh sb="6" eb="9">
      <t>エイギョウショ</t>
    </rPh>
    <rPh sb="9" eb="11">
      <t>ジョウホウ</t>
    </rPh>
    <phoneticPr fontId="4"/>
  </si>
  <si>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4"/>
  </si>
  <si>
    <t>D.行政書士情報</t>
    <rPh sb="2" eb="4">
      <t>ギョウセイ</t>
    </rPh>
    <rPh sb="4" eb="6">
      <t>ショシ</t>
    </rPh>
    <rPh sb="6" eb="8">
      <t>ジョウホウ</t>
    </rPh>
    <phoneticPr fontId="4"/>
  </si>
  <si>
    <t>行政書士氏名カナ</t>
    <rPh sb="0" eb="2">
      <t>ギョウセイ</t>
    </rPh>
    <rPh sb="2" eb="4">
      <t>ショシ</t>
    </rPh>
    <rPh sb="4" eb="6">
      <t>シメイ</t>
    </rPh>
    <phoneticPr fontId="5"/>
  </si>
  <si>
    <t>行政書士氏名</t>
    <rPh sb="0" eb="2">
      <t>ギョウセイ</t>
    </rPh>
    <rPh sb="2" eb="4">
      <t>ショシ</t>
    </rPh>
    <rPh sb="4" eb="6">
      <t>シメイ</t>
    </rPh>
    <phoneticPr fontId="5"/>
  </si>
  <si>
    <t>年</t>
    <rPh sb="0" eb="1">
      <t>ネン</t>
    </rPh>
    <phoneticPr fontId="11"/>
  </si>
  <si>
    <t>従業員数</t>
    <rPh sb="0" eb="3">
      <t>ジュウギョウイン</t>
    </rPh>
    <rPh sb="3" eb="4">
      <t>スウ</t>
    </rPh>
    <phoneticPr fontId="5"/>
  </si>
  <si>
    <t>まで</t>
    <phoneticPr fontId="5"/>
  </si>
  <si>
    <t>物品</t>
  </si>
  <si>
    <t>営業開始年</t>
    <rPh sb="0" eb="2">
      <t>エイギョウ</t>
    </rPh>
    <rPh sb="2" eb="4">
      <t>カイシ</t>
    </rPh>
    <rPh sb="4" eb="5">
      <t>ネン</t>
    </rPh>
    <phoneticPr fontId="5"/>
  </si>
  <si>
    <t>年</t>
    <rPh sb="0" eb="1">
      <t>ネン</t>
    </rPh>
    <phoneticPr fontId="5"/>
  </si>
  <si>
    <t>入札・契約権限の委任</t>
    <rPh sb="8" eb="10">
      <t>イニン</t>
    </rPh>
    <phoneticPr fontId="4"/>
  </si>
  <si>
    <t>受任者役職</t>
    <rPh sb="0" eb="3">
      <t>ジュニンシャ</t>
    </rPh>
    <phoneticPr fontId="5"/>
  </si>
  <si>
    <t>受任者氏名カナ</t>
    <rPh sb="3" eb="5">
      <t>シメイ</t>
    </rPh>
    <phoneticPr fontId="5"/>
  </si>
  <si>
    <t>受任者氏名</t>
    <rPh sb="3" eb="5">
      <t>シメイ</t>
    </rPh>
    <phoneticPr fontId="5"/>
  </si>
  <si>
    <t>鬼北町 競争入札(見積)参加資格審査申請書【物品購入・その他委託業務】</t>
    <rPh sb="0" eb="3">
      <t>キホクチョウ</t>
    </rPh>
    <rPh sb="4" eb="6">
      <t>キョウソウ</t>
    </rPh>
    <rPh sb="9" eb="11">
      <t>ミツモリ</t>
    </rPh>
    <rPh sb="22" eb="24">
      <t>ブッピン</t>
    </rPh>
    <rPh sb="24" eb="26">
      <t>コウニュウ</t>
    </rPh>
    <rPh sb="29" eb="30">
      <t>タ</t>
    </rPh>
    <rPh sb="30" eb="32">
      <t>イタク</t>
    </rPh>
    <rPh sb="32" eb="34">
      <t>ギョウム</t>
    </rPh>
    <phoneticPr fontId="4"/>
  </si>
  <si>
    <t>決算期</t>
    <rPh sb="0" eb="3">
      <t>ケッサンキ</t>
    </rPh>
    <phoneticPr fontId="5"/>
  </si>
  <si>
    <t>技術関係</t>
    <rPh sb="0" eb="2">
      <t>ギジュツ</t>
    </rPh>
    <rPh sb="2" eb="4">
      <t>カンケイ</t>
    </rPh>
    <phoneticPr fontId="11"/>
  </si>
  <si>
    <t>会社総人員</t>
    <rPh sb="0" eb="2">
      <t>カイシャ</t>
    </rPh>
    <rPh sb="2" eb="3">
      <t>ソウ</t>
    </rPh>
    <rPh sb="3" eb="5">
      <t>ジンイン</t>
    </rPh>
    <phoneticPr fontId="11"/>
  </si>
  <si>
    <t>本社・本店</t>
    <rPh sb="0" eb="2">
      <t>ホンシャ</t>
    </rPh>
    <rPh sb="3" eb="5">
      <t>ホンテン</t>
    </rPh>
    <phoneticPr fontId="5"/>
  </si>
  <si>
    <t>支店・営業所</t>
    <rPh sb="0" eb="2">
      <t>シテン</t>
    </rPh>
    <rPh sb="3" eb="6">
      <t>エイギョウショ</t>
    </rPh>
    <phoneticPr fontId="5"/>
  </si>
  <si>
    <t>販売関係</t>
    <rPh sb="0" eb="2">
      <t>ハンバイ</t>
    </rPh>
    <rPh sb="2" eb="4">
      <t>カンケイ</t>
    </rPh>
    <phoneticPr fontId="11"/>
  </si>
  <si>
    <t>事務関係</t>
    <rPh sb="0" eb="2">
      <t>ジム</t>
    </rPh>
    <rPh sb="2" eb="4">
      <t>カンケイ</t>
    </rPh>
    <phoneticPr fontId="11"/>
  </si>
  <si>
    <t>合計</t>
    <rPh sb="0" eb="2">
      <t>ゴウケイ</t>
    </rPh>
    <phoneticPr fontId="11"/>
  </si>
  <si>
    <t>リストから選択してください。</t>
    <phoneticPr fontId="4"/>
  </si>
  <si>
    <t>物品購入</t>
    <rPh sb="0" eb="2">
      <t>ブッピン</t>
    </rPh>
    <rPh sb="2" eb="4">
      <t>コウニュウ</t>
    </rPh>
    <phoneticPr fontId="1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</si>
  <si>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</si>
  <si>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</si>
  <si>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</si>
  <si>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</si>
  <si>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</si>
  <si>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</si>
  <si>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</si>
  <si>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</si>
  <si>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</si>
  <si>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</si>
  <si>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</si>
  <si>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</si>
  <si>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</si>
  <si>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</si>
  <si>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</si>
  <si>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</si>
  <si>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</si>
  <si>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</si>
  <si>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</si>
  <si>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</si>
  <si>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</si>
  <si>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</si>
  <si>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</si>
  <si>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</si>
  <si>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</si>
  <si>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</si>
  <si>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</si>
  <si>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</si>
  <si>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</si>
  <si>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</si>
  <si>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事務用品</t>
    <rPh sb="0" eb="2">
      <t>ジム</t>
    </rPh>
    <rPh sb="2" eb="4">
      <t>ヨウヒン</t>
    </rPh>
    <phoneticPr fontId="2"/>
  </si>
  <si>
    <t>事務機器</t>
    <rPh sb="0" eb="2">
      <t>ジム</t>
    </rPh>
    <rPh sb="2" eb="4">
      <t>キキ</t>
    </rPh>
    <phoneticPr fontId="2"/>
  </si>
  <si>
    <t>事務家具</t>
    <rPh sb="0" eb="2">
      <t>ジム</t>
    </rPh>
    <rPh sb="2" eb="4">
      <t>カグ</t>
    </rPh>
    <phoneticPr fontId="2"/>
  </si>
  <si>
    <t>ＯＡ機器</t>
    <rPh sb="2" eb="4">
      <t>キキ</t>
    </rPh>
    <phoneticPr fontId="2"/>
  </si>
  <si>
    <t>通信機器</t>
    <rPh sb="0" eb="2">
      <t>ツウシン</t>
    </rPh>
    <rPh sb="2" eb="4">
      <t>キキ</t>
    </rPh>
    <phoneticPr fontId="2"/>
  </si>
  <si>
    <t>電気機器</t>
    <rPh sb="0" eb="2">
      <t>デンキ</t>
    </rPh>
    <rPh sb="2" eb="4">
      <t>キキ</t>
    </rPh>
    <phoneticPr fontId="2"/>
  </si>
  <si>
    <t>空調機器</t>
    <rPh sb="0" eb="2">
      <t>クウチョウ</t>
    </rPh>
    <rPh sb="2" eb="4">
      <t>キキ</t>
    </rPh>
    <phoneticPr fontId="2"/>
  </si>
  <si>
    <t>医療機器</t>
    <rPh sb="0" eb="2">
      <t>イリョウ</t>
    </rPh>
    <rPh sb="2" eb="4">
      <t>キキ</t>
    </rPh>
    <phoneticPr fontId="2"/>
  </si>
  <si>
    <t>理化学機器</t>
    <rPh sb="0" eb="3">
      <t>リカガク</t>
    </rPh>
    <rPh sb="3" eb="5">
      <t>キキ</t>
    </rPh>
    <phoneticPr fontId="2"/>
  </si>
  <si>
    <t>医療用品</t>
    <rPh sb="0" eb="2">
      <t>イリョウ</t>
    </rPh>
    <rPh sb="2" eb="4">
      <t>ヨウヒン</t>
    </rPh>
    <phoneticPr fontId="2"/>
  </si>
  <si>
    <t>厨房機器</t>
    <rPh sb="0" eb="2">
      <t>チュウボウ</t>
    </rPh>
    <rPh sb="2" eb="4">
      <t>キキ</t>
    </rPh>
    <phoneticPr fontId="2"/>
  </si>
  <si>
    <t>繊維製品</t>
    <rPh sb="0" eb="2">
      <t>センイ</t>
    </rPh>
    <rPh sb="2" eb="4">
      <t>セイヒン</t>
    </rPh>
    <phoneticPr fontId="2"/>
  </si>
  <si>
    <t>計器類</t>
    <rPh sb="0" eb="2">
      <t>ケイキ</t>
    </rPh>
    <rPh sb="2" eb="3">
      <t>ルイ</t>
    </rPh>
    <phoneticPr fontId="2"/>
  </si>
  <si>
    <t>消防関係</t>
    <rPh sb="0" eb="2">
      <t>ショウボウ</t>
    </rPh>
    <rPh sb="2" eb="4">
      <t>カンケイ</t>
    </rPh>
    <phoneticPr fontId="2"/>
  </si>
  <si>
    <t>図書・印刷物</t>
    <rPh sb="0" eb="2">
      <t>トショ</t>
    </rPh>
    <rPh sb="3" eb="5">
      <t>インサツ</t>
    </rPh>
    <rPh sb="5" eb="6">
      <t>ブツ</t>
    </rPh>
    <phoneticPr fontId="2"/>
  </si>
  <si>
    <t>委託</t>
    <rPh sb="0" eb="2">
      <t>イタク</t>
    </rPh>
    <phoneticPr fontId="2"/>
  </si>
  <si>
    <t>水質検査</t>
    <rPh sb="0" eb="2">
      <t>スイシツ</t>
    </rPh>
    <rPh sb="2" eb="4">
      <t>ケンサ</t>
    </rPh>
    <phoneticPr fontId="2"/>
  </si>
  <si>
    <t>建設工事</t>
    <rPh sb="0" eb="2">
      <t>ケンセツ</t>
    </rPh>
    <rPh sb="2" eb="4">
      <t>コウジ</t>
    </rPh>
    <phoneticPr fontId="2"/>
  </si>
  <si>
    <t>衛生害虫防除</t>
    <rPh sb="0" eb="2">
      <t>エイセイ</t>
    </rPh>
    <rPh sb="2" eb="4">
      <t>ガイチュウ</t>
    </rPh>
    <rPh sb="4" eb="6">
      <t>ボウジョ</t>
    </rPh>
    <phoneticPr fontId="2"/>
  </si>
  <si>
    <t>作業環境測定</t>
    <rPh sb="0" eb="2">
      <t>サギョウ</t>
    </rPh>
    <rPh sb="2" eb="4">
      <t>カンキョウ</t>
    </rPh>
    <rPh sb="4" eb="6">
      <t>ソクテイ</t>
    </rPh>
    <phoneticPr fontId="2"/>
  </si>
  <si>
    <t>警備機器</t>
    <rPh sb="0" eb="2">
      <t>ケイビ</t>
    </rPh>
    <rPh sb="2" eb="4">
      <t>キキ</t>
    </rPh>
    <phoneticPr fontId="2"/>
  </si>
  <si>
    <t>物品製造販売</t>
    <rPh sb="0" eb="2">
      <t>ブッピン</t>
    </rPh>
    <rPh sb="2" eb="4">
      <t>セイゾウ</t>
    </rPh>
    <rPh sb="4" eb="6">
      <t>ハンバイ</t>
    </rPh>
    <phoneticPr fontId="2"/>
  </si>
  <si>
    <t>下水道維持管理</t>
    <rPh sb="0" eb="3">
      <t>ゲスイドウ</t>
    </rPh>
    <rPh sb="3" eb="5">
      <t>イジ</t>
    </rPh>
    <rPh sb="5" eb="7">
      <t>カンリ</t>
    </rPh>
    <phoneticPr fontId="2"/>
  </si>
  <si>
    <t>鉄蓋</t>
    <rPh sb="0" eb="1">
      <t>テツ</t>
    </rPh>
    <rPh sb="1" eb="2">
      <t>フタ</t>
    </rPh>
    <phoneticPr fontId="2"/>
  </si>
  <si>
    <t>屋外広告</t>
    <rPh sb="0" eb="2">
      <t>オクガイ</t>
    </rPh>
    <rPh sb="2" eb="4">
      <t>コウコク</t>
    </rPh>
    <phoneticPr fontId="2"/>
  </si>
  <si>
    <t>鋳鉄製品</t>
    <rPh sb="1" eb="2">
      <t>テツ</t>
    </rPh>
    <rPh sb="2" eb="4">
      <t>セイヒン</t>
    </rPh>
    <phoneticPr fontId="2"/>
  </si>
  <si>
    <t>細菌・食品検査</t>
    <rPh sb="0" eb="2">
      <t>サイキン</t>
    </rPh>
    <rPh sb="3" eb="5">
      <t>ショクヒン</t>
    </rPh>
    <rPh sb="5" eb="7">
      <t>ケンサ</t>
    </rPh>
    <phoneticPr fontId="2"/>
  </si>
  <si>
    <t>日用雑貨</t>
    <rPh sb="0" eb="2">
      <t>ニチヨウ</t>
    </rPh>
    <rPh sb="2" eb="4">
      <t>ザッカ</t>
    </rPh>
    <phoneticPr fontId="2"/>
  </si>
  <si>
    <t>家具</t>
    <rPh sb="0" eb="2">
      <t>カグ</t>
    </rPh>
    <phoneticPr fontId="2"/>
  </si>
  <si>
    <t>漏水調査</t>
    <rPh sb="0" eb="1">
      <t>モ</t>
    </rPh>
    <rPh sb="1" eb="2">
      <t>ミズ</t>
    </rPh>
    <rPh sb="2" eb="4">
      <t>チョウサ</t>
    </rPh>
    <phoneticPr fontId="2"/>
  </si>
  <si>
    <t>水道器具</t>
    <rPh sb="0" eb="2">
      <t>スイドウ</t>
    </rPh>
    <rPh sb="2" eb="4">
      <t>キグ</t>
    </rPh>
    <phoneticPr fontId="2"/>
  </si>
  <si>
    <t>保安用品</t>
    <rPh sb="0" eb="2">
      <t>ホアン</t>
    </rPh>
    <rPh sb="2" eb="4">
      <t>ヨウヒン</t>
    </rPh>
    <phoneticPr fontId="2"/>
  </si>
  <si>
    <t>土木資材</t>
    <rPh sb="0" eb="2">
      <t>ドボク</t>
    </rPh>
    <rPh sb="2" eb="4">
      <t>シザイ</t>
    </rPh>
    <phoneticPr fontId="2"/>
  </si>
  <si>
    <t>機械器具</t>
    <rPh sb="0" eb="2">
      <t>キカイ</t>
    </rPh>
    <rPh sb="2" eb="4">
      <t>キグ</t>
    </rPh>
    <phoneticPr fontId="2"/>
  </si>
  <si>
    <t>防災無線</t>
    <rPh sb="0" eb="2">
      <t>ボウサイ</t>
    </rPh>
    <rPh sb="2" eb="4">
      <t>ムセン</t>
    </rPh>
    <phoneticPr fontId="2"/>
  </si>
  <si>
    <t>上水道ろ過材</t>
    <rPh sb="0" eb="3">
      <t>ジョウスイドウ</t>
    </rPh>
    <rPh sb="4" eb="5">
      <t>カ</t>
    </rPh>
    <rPh sb="5" eb="6">
      <t>ザイ</t>
    </rPh>
    <phoneticPr fontId="2"/>
  </si>
  <si>
    <t>物品賃貸</t>
    <rPh sb="0" eb="2">
      <t>ブッピン</t>
    </rPh>
    <rPh sb="2" eb="4">
      <t>チンタイ</t>
    </rPh>
    <phoneticPr fontId="2"/>
  </si>
  <si>
    <t>鋼材･綱板･鋼管</t>
    <rPh sb="1" eb="2">
      <t>ザイ</t>
    </rPh>
    <rPh sb="3" eb="4">
      <t>ツナ</t>
    </rPh>
    <rPh sb="4" eb="5">
      <t>イタ</t>
    </rPh>
    <rPh sb="7" eb="8">
      <t>カン</t>
    </rPh>
    <phoneticPr fontId="2"/>
  </si>
  <si>
    <t>情報処理機器</t>
    <rPh sb="0" eb="2">
      <t>ジョウホウ</t>
    </rPh>
    <rPh sb="2" eb="4">
      <t>ショリ</t>
    </rPh>
    <rPh sb="4" eb="6">
      <t>キキ</t>
    </rPh>
    <phoneticPr fontId="2"/>
  </si>
  <si>
    <t>建築・音響</t>
    <rPh sb="0" eb="2">
      <t>ケンチク</t>
    </rPh>
    <rPh sb="3" eb="5">
      <t>オンキョウ</t>
    </rPh>
    <phoneticPr fontId="2"/>
  </si>
  <si>
    <t>その他</t>
    <rPh sb="2" eb="3">
      <t>ホカ</t>
    </rPh>
    <phoneticPr fontId="2"/>
  </si>
  <si>
    <t>委託役務</t>
    <rPh sb="0" eb="2">
      <t>イタク</t>
    </rPh>
    <rPh sb="2" eb="4">
      <t>エキム</t>
    </rPh>
    <phoneticPr fontId="11"/>
  </si>
  <si>
    <t>コード</t>
    <phoneticPr fontId="11"/>
  </si>
  <si>
    <t>名称</t>
    <rPh sb="0" eb="2">
      <t>メイショウ</t>
    </rPh>
    <phoneticPr fontId="11"/>
  </si>
  <si>
    <t>電算</t>
    <rPh sb="0" eb="2">
      <t>デンサン</t>
    </rPh>
    <phoneticPr fontId="2"/>
  </si>
  <si>
    <t>清掃</t>
    <rPh sb="0" eb="2">
      <t>セイソウ</t>
    </rPh>
    <phoneticPr fontId="2"/>
  </si>
  <si>
    <t>保守・維持管理</t>
    <rPh sb="0" eb="2">
      <t>ホシュ</t>
    </rPh>
    <rPh sb="3" eb="5">
      <t>イジ</t>
    </rPh>
    <rPh sb="5" eb="7">
      <t>カンリ</t>
    </rPh>
    <phoneticPr fontId="2"/>
  </si>
  <si>
    <t>印刷製本</t>
    <rPh sb="0" eb="2">
      <t>インサツ</t>
    </rPh>
    <rPh sb="2" eb="4">
      <t>セイホン</t>
    </rPh>
    <phoneticPr fontId="2"/>
  </si>
  <si>
    <t>浄化槽保守点検</t>
    <rPh sb="0" eb="3">
      <t>ジョウカソウ</t>
    </rPh>
    <rPh sb="3" eb="5">
      <t>ホシュ</t>
    </rPh>
    <rPh sb="5" eb="7">
      <t>テンケン</t>
    </rPh>
    <phoneticPr fontId="2"/>
  </si>
  <si>
    <t>森林保全</t>
    <rPh sb="0" eb="2">
      <t>シンリン</t>
    </rPh>
    <rPh sb="2" eb="4">
      <t>ホゼン</t>
    </rPh>
    <phoneticPr fontId="2"/>
  </si>
  <si>
    <t>消防設備点検</t>
    <rPh sb="0" eb="2">
      <t>ショウボウ</t>
    </rPh>
    <rPh sb="2" eb="4">
      <t>セツビ</t>
    </rPh>
    <rPh sb="4" eb="6">
      <t>テンケン</t>
    </rPh>
    <phoneticPr fontId="2"/>
  </si>
  <si>
    <t>警備</t>
    <rPh sb="0" eb="2">
      <t>ケイビ</t>
    </rPh>
    <phoneticPr fontId="2"/>
  </si>
  <si>
    <t>人材派遣</t>
    <rPh sb="0" eb="2">
      <t>ジンザイ</t>
    </rPh>
    <rPh sb="2" eb="4">
      <t>ハケン</t>
    </rPh>
    <phoneticPr fontId="2"/>
  </si>
  <si>
    <t>広告･宣伝･イベント</t>
    <rPh sb="0" eb="2">
      <t>コウコク</t>
    </rPh>
    <rPh sb="3" eb="5">
      <t>センデン</t>
    </rPh>
    <phoneticPr fontId="2"/>
  </si>
  <si>
    <t>写真・製図</t>
    <rPh sb="0" eb="2">
      <t>シャシン</t>
    </rPh>
    <rPh sb="3" eb="5">
      <t>セイズ</t>
    </rPh>
    <phoneticPr fontId="2"/>
  </si>
  <si>
    <t>調査･研究･検査</t>
    <rPh sb="0" eb="2">
      <t>チョウサ</t>
    </rPh>
    <rPh sb="3" eb="5">
      <t>ケンキュウ</t>
    </rPh>
    <rPh sb="6" eb="8">
      <t>ケンサ</t>
    </rPh>
    <phoneticPr fontId="2"/>
  </si>
  <si>
    <t>翻訳･通訳･速記</t>
    <rPh sb="0" eb="2">
      <t>ホンヤク</t>
    </rPh>
    <rPh sb="3" eb="5">
      <t>ツウヤク</t>
    </rPh>
    <rPh sb="6" eb="8">
      <t>ソッキ</t>
    </rPh>
    <phoneticPr fontId="2"/>
  </si>
  <si>
    <t>会場等の借上げ</t>
    <rPh sb="0" eb="3">
      <t>カイジョウトウ</t>
    </rPh>
    <rPh sb="4" eb="5">
      <t>カ</t>
    </rPh>
    <rPh sb="5" eb="6">
      <t>ア</t>
    </rPh>
    <phoneticPr fontId="2"/>
  </si>
  <si>
    <t>賃貸借・リース</t>
    <rPh sb="0" eb="3">
      <t>チンタイシャク</t>
    </rPh>
    <phoneticPr fontId="2"/>
  </si>
  <si>
    <t>運送</t>
    <rPh sb="0" eb="2">
      <t>ウンソウ</t>
    </rPh>
    <phoneticPr fontId="2"/>
  </si>
  <si>
    <t>車両整備</t>
    <rPh sb="0" eb="2">
      <t>シャリョウ</t>
    </rPh>
    <rPh sb="2" eb="4">
      <t>セイビ</t>
    </rPh>
    <phoneticPr fontId="2"/>
  </si>
  <si>
    <t>船舶整備</t>
    <rPh sb="0" eb="2">
      <t>センパク</t>
    </rPh>
    <rPh sb="2" eb="4">
      <t>セイビ</t>
    </rPh>
    <phoneticPr fontId="2"/>
  </si>
  <si>
    <t>廃棄物処理</t>
    <rPh sb="0" eb="3">
      <t>ハイキブツ</t>
    </rPh>
    <rPh sb="3" eb="5">
      <t>ショリ</t>
    </rPh>
    <phoneticPr fontId="2"/>
  </si>
  <si>
    <t>希望・順位</t>
    <rPh sb="0" eb="2">
      <t>キボウ</t>
    </rPh>
    <rPh sb="3" eb="5">
      <t>ジュンイ</t>
    </rPh>
    <phoneticPr fontId="5"/>
  </si>
  <si>
    <t>取扱品目</t>
    <phoneticPr fontId="11"/>
  </si>
  <si>
    <t>経営規模</t>
    <rPh sb="0" eb="2">
      <t>ケイエイ</t>
    </rPh>
    <rPh sb="2" eb="4">
      <t>キボ</t>
    </rPh>
    <phoneticPr fontId="5"/>
  </si>
  <si>
    <t>資本金</t>
    <rPh sb="0" eb="3">
      <t>シホンキン</t>
    </rPh>
    <phoneticPr fontId="4"/>
  </si>
  <si>
    <t>自己資本金</t>
    <rPh sb="0" eb="2">
      <t>ジコ</t>
    </rPh>
    <rPh sb="2" eb="4">
      <t>シホン</t>
    </rPh>
    <rPh sb="4" eb="5">
      <t>キン</t>
    </rPh>
    <phoneticPr fontId="4"/>
  </si>
  <si>
    <t>経常利益</t>
    <rPh sb="0" eb="2">
      <t>ケイジョウ</t>
    </rPh>
    <rPh sb="2" eb="4">
      <t>リエキ</t>
    </rPh>
    <phoneticPr fontId="4"/>
  </si>
  <si>
    <t>主な経歴</t>
    <rPh sb="0" eb="1">
      <t>オモ</t>
    </rPh>
    <rPh sb="2" eb="4">
      <t>ケイレキ</t>
    </rPh>
    <phoneticPr fontId="4"/>
  </si>
  <si>
    <t>営業内容</t>
    <rPh sb="0" eb="2">
      <t>エイギョウ</t>
    </rPh>
    <rPh sb="2" eb="4">
      <t>ナイヨウ</t>
    </rPh>
    <phoneticPr fontId="4"/>
  </si>
  <si>
    <t>参考事項等</t>
    <rPh sb="0" eb="2">
      <t>サンコウ</t>
    </rPh>
    <rPh sb="2" eb="4">
      <t>ジコウ</t>
    </rPh>
    <rPh sb="4" eb="5">
      <t>トウ</t>
    </rPh>
    <phoneticPr fontId="4"/>
  </si>
  <si>
    <t>半角の数字とハイフンで入力してください。保有していない場合は、入力する必要はありません。</t>
    <phoneticPr fontId="4"/>
  </si>
  <si>
    <t>消費税の取扱</t>
    <rPh sb="4" eb="5">
      <t>ト</t>
    </rPh>
    <rPh sb="5" eb="6">
      <t>アツカ</t>
    </rPh>
    <phoneticPr fontId="5"/>
  </si>
  <si>
    <t>①</t>
    <phoneticPr fontId="5"/>
  </si>
  <si>
    <t>②</t>
    <phoneticPr fontId="5"/>
  </si>
  <si>
    <t>③</t>
    <phoneticPr fontId="5"/>
  </si>
  <si>
    <t>④</t>
    <phoneticPr fontId="5"/>
  </si>
  <si>
    <t>⑤</t>
    <phoneticPr fontId="5"/>
  </si>
  <si>
    <t>登記上の所在地</t>
    <rPh sb="0" eb="3">
      <t>トウキジョウ</t>
    </rPh>
    <rPh sb="4" eb="7">
      <t>ショザイチ</t>
    </rPh>
    <phoneticPr fontId="5"/>
  </si>
  <si>
    <t>行政書士が代理申請する場合、(1)代理申請欄にリストから「する」を選択し、行政書士情報を入力してください。</t>
    <phoneticPr fontId="11"/>
  </si>
  <si>
    <t>代理申請</t>
    <rPh sb="0" eb="2">
      <t>ダイリ</t>
    </rPh>
    <rPh sb="2" eb="4">
      <t>シンセイ</t>
    </rPh>
    <phoneticPr fontId="10"/>
  </si>
  <si>
    <t>支店・営業所に入札・契約権限を委任する場合、(1)入札・契約権限の委任欄にリストから「する」を選択し、支店・営業所情報を入力してください。</t>
    <phoneticPr fontId="4"/>
  </si>
  <si>
    <t>記載例</t>
    <rPh sb="0" eb="2">
      <t>キサイ</t>
    </rPh>
    <rPh sb="2" eb="3">
      <t>レイ</t>
    </rPh>
    <phoneticPr fontId="5"/>
  </si>
  <si>
    <t>運送</t>
    <rPh sb="0" eb="2">
      <t>ウンソウ</t>
    </rPh>
    <phoneticPr fontId="5"/>
  </si>
  <si>
    <t>○○○</t>
    <phoneticPr fontId="5"/>
  </si>
  <si>
    <t>△△△</t>
    <phoneticPr fontId="5"/>
  </si>
  <si>
    <t>上で①～⑤の順位をつけた種目の取扱品目、代理店・特約店及び主要取引メーカー名、年間売上高を入力してください。
取引実績がない場合、取扱品目、代理店・特約店及び主要取引メーカー名は「なし」、年間売上高は「0」と入力してください。</t>
    <rPh sb="0" eb="1">
      <t>ウエ</t>
    </rPh>
    <rPh sb="6" eb="8">
      <t>ジュンイ</t>
    </rPh>
    <rPh sb="12" eb="14">
      <t>シュモク</t>
    </rPh>
    <rPh sb="15" eb="16">
      <t>ト</t>
    </rPh>
    <rPh sb="16" eb="17">
      <t>アツカ</t>
    </rPh>
    <rPh sb="17" eb="19">
      <t>ヒンモク</t>
    </rPh>
    <rPh sb="20" eb="23">
      <t>ダイリテン</t>
    </rPh>
    <rPh sb="24" eb="26">
      <t>トクヤク</t>
    </rPh>
    <rPh sb="26" eb="27">
      <t>テン</t>
    </rPh>
    <rPh sb="27" eb="28">
      <t>オヨ</t>
    </rPh>
    <rPh sb="29" eb="31">
      <t>シュヨウ</t>
    </rPh>
    <rPh sb="31" eb="33">
      <t>トリヒキ</t>
    </rPh>
    <rPh sb="37" eb="38">
      <t>メイ</t>
    </rPh>
    <rPh sb="39" eb="41">
      <t>ネンカン</t>
    </rPh>
    <rPh sb="41" eb="43">
      <t>ウリアゲ</t>
    </rPh>
    <rPh sb="43" eb="44">
      <t>ダカ</t>
    </rPh>
    <rPh sb="45" eb="47">
      <t>ニュウリョク</t>
    </rPh>
    <rPh sb="55" eb="57">
      <t>トリヒキ</t>
    </rPh>
    <rPh sb="57" eb="59">
      <t>ジッセキ</t>
    </rPh>
    <rPh sb="62" eb="64">
      <t>バアイ</t>
    </rPh>
    <rPh sb="65" eb="66">
      <t>ト</t>
    </rPh>
    <rPh sb="66" eb="67">
      <t>アツカ</t>
    </rPh>
    <rPh sb="67" eb="69">
      <t>ヒンモク</t>
    </rPh>
    <rPh sb="104" eb="106">
      <t>ニュウリョク</t>
    </rPh>
    <phoneticPr fontId="5"/>
  </si>
  <si>
    <t>主たる営業の種類及び売上高</t>
    <rPh sb="0" eb="1">
      <t>シュ</t>
    </rPh>
    <rPh sb="3" eb="5">
      <t>エイギョウ</t>
    </rPh>
    <rPh sb="6" eb="8">
      <t>シュルイ</t>
    </rPh>
    <rPh sb="8" eb="9">
      <t>オヨ</t>
    </rPh>
    <rPh sb="10" eb="12">
      <t>ウリアゲ</t>
    </rPh>
    <rPh sb="12" eb="13">
      <t>ダカ</t>
    </rPh>
    <phoneticPr fontId="11"/>
  </si>
  <si>
    <t>例)平成15、嘉永元　営業開始年を入力してください。</t>
    <rPh sb="11" eb="13">
      <t>エイギョウ</t>
    </rPh>
    <rPh sb="13" eb="15">
      <t>カイシ</t>
    </rPh>
    <phoneticPr fontId="4"/>
  </si>
  <si>
    <t>例)カブシキガイシャスズキグミ　 正式名称を全角カタカナで入力してください。</t>
    <phoneticPr fontId="4"/>
  </si>
  <si>
    <t>例)株式会社鈴木組　正式名称で入力してください。</t>
    <rPh sb="10" eb="12">
      <t>セイシキ</t>
    </rPh>
    <rPh sb="12" eb="14">
      <t>メイショウ</t>
    </rPh>
    <rPh sb="15" eb="17">
      <t>ニュウリョク</t>
    </rPh>
    <phoneticPr fontId="4"/>
  </si>
  <si>
    <t>例)0000-00-0000　半角の数字とハイフンで入力してください。</t>
    <phoneticPr fontId="4"/>
  </si>
  <si>
    <t>例)0000-00-0000　半角の数字とハイフンで入力してください。</t>
    <phoneticPr fontId="4"/>
  </si>
  <si>
    <t>一致する</t>
  </si>
  <si>
    <t>しない</t>
  </si>
  <si>
    <t>希望
順位</t>
    <rPh sb="0" eb="2">
      <t>キボウ</t>
    </rPh>
    <rPh sb="3" eb="5">
      <t>ジュンイ</t>
    </rPh>
    <phoneticPr fontId="11"/>
  </si>
  <si>
    <t>年間売上高(前1年)千円</t>
    <rPh sb="0" eb="2">
      <t>ネンカン</t>
    </rPh>
    <rPh sb="2" eb="4">
      <t>ウリアゲ</t>
    </rPh>
    <rPh sb="4" eb="5">
      <t>ダカ</t>
    </rPh>
    <rPh sb="6" eb="7">
      <t>マエ</t>
    </rPh>
    <rPh sb="8" eb="9">
      <t>ネン</t>
    </rPh>
    <rPh sb="10" eb="12">
      <t>センエン</t>
    </rPh>
    <phoneticPr fontId="11"/>
  </si>
  <si>
    <t>代理店・特約店及び主要取引メーカー名</t>
    <rPh sb="0" eb="3">
      <t>ダイリテン</t>
    </rPh>
    <rPh sb="4" eb="6">
      <t>トクヤク</t>
    </rPh>
    <rPh sb="6" eb="7">
      <t>テン</t>
    </rPh>
    <rPh sb="7" eb="8">
      <t>オヨ</t>
    </rPh>
    <rPh sb="9" eb="11">
      <t>シュヨウ</t>
    </rPh>
    <phoneticPr fontId="11"/>
  </si>
  <si>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4"/>
  </si>
  <si>
    <t>例)カブシキガイシャスズキグミ　エヒメエイギョウショ
正式名称を全角カタカナで入力してください。支店・営業所名は、１文字空けて入力してください。</t>
    <phoneticPr fontId="5"/>
  </si>
  <si>
    <t>例)株式会社鈴木組　愛媛営業所
正式名称で入力してください。支店・営業所名は、１文字空けて入力してください。</t>
    <rPh sb="10" eb="12">
      <t>エヒメ</t>
    </rPh>
    <phoneticPr fontId="5"/>
  </si>
  <si>
    <t>例)所長　正式名称で入力してください。</t>
    <rPh sb="10" eb="12">
      <t>ニュウリョク</t>
    </rPh>
    <phoneticPr fontId="4"/>
  </si>
  <si>
    <t>この申請書の事務手続きをした方の情報を入力してください。申請書の確認で問い合わせをする場合があります。
行政書士に依頼している場合は、「D.行政書士情報」に入力してください。</t>
    <phoneticPr fontId="4"/>
  </si>
  <si>
    <t>38_鬼北町</t>
  </si>
  <si>
    <r>
      <rPr>
        <sz val="14"/>
        <color rgb="FFFF0000"/>
        <rFont val="ＭＳ ゴシック"/>
        <family val="3"/>
        <charset val="128"/>
      </rPr>
      <t>参加を希望する場合、希望・順位欄を入力してください。</t>
    </r>
    <r>
      <rPr>
        <sz val="10"/>
        <color rgb="FFFF0000"/>
        <rFont val="ＭＳ ゴシック"/>
        <family val="3"/>
        <charset val="128"/>
      </rPr>
      <t xml:space="preserve">
希望・順位欄は、第１希望には「①」、第２希望には「②」…第5希望には「⑤」を、6位以降は「○」を選択してください。</t>
    </r>
    <rPh sb="0" eb="2">
      <t>サンカ</t>
    </rPh>
    <rPh sb="3" eb="5">
      <t>キボウ</t>
    </rPh>
    <rPh sb="7" eb="9">
      <t>バアイ</t>
    </rPh>
    <rPh sb="10" eb="12">
      <t>キボウ</t>
    </rPh>
    <rPh sb="13" eb="15">
      <t>ジュンイ</t>
    </rPh>
    <rPh sb="15" eb="16">
      <t>ラン</t>
    </rPh>
    <rPh sb="17" eb="19">
      <t>ニュウリョク</t>
    </rPh>
    <rPh sb="30" eb="32">
      <t>ジュンイ</t>
    </rPh>
    <phoneticPr fontId="4"/>
  </si>
  <si>
    <t>例)1000001　 「-（ハイフン）」を使わず7桁の数字で入力してください。</t>
  </si>
  <si>
    <t>例)10</t>
    <rPh sb="0" eb="1">
      <t>レイ</t>
    </rPh>
    <phoneticPr fontId="5"/>
  </si>
  <si>
    <t>令和7・8年度において、鬼北町で行われる物品の製造・物品の売買契約及びその他委託業務に係る競争入札に参加する資格の審査を申請します。</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</si>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</sst>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
    <numFmt numFmtId="185" formatCode="0000000"/>
  </numFmts>
  <fonts count="29"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6"/>
      <name val="ＭＳ Ｐゴシック"/>
      <family val="3"/>
      <charset val="128"/>
    </font>
    <font>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i/>
      <sz val="11"/>
      <color theme="1"/>
      <name val="ＭＳ ゴシック"/>
      <family val="3"/>
      <charset val="128"/>
    </font>
    <font>
      <sz val="12"/>
      <color theme="1"/>
      <name val="ＭＳ ゴシック"/>
      <family val="3"/>
      <charset val="128"/>
    </font>
    <font>
      <sz val="11"/>
      <name val="ＭＳ ゴシック"/>
      <family val="3"/>
      <charset val="128"/>
    </font>
    <font>
      <b/>
      <sz val="12"/>
      <name val="ＭＳ ゴシック"/>
      <family val="3"/>
      <charset val="128"/>
    </font>
    <font>
      <sz val="10"/>
      <color theme="1"/>
      <name val="ＭＳ ゴシック"/>
      <family val="3"/>
      <charset val="128"/>
    </font>
    <font>
      <sz val="12"/>
      <color rgb="FFFF0000"/>
      <name val="ＭＳ ゴシック"/>
      <family val="3"/>
      <charset val="128"/>
    </font>
    <font>
      <b/>
      <sz val="14"/>
      <color theme="1"/>
      <name val="ＭＳ ゴシック"/>
      <family val="3"/>
      <charset val="128"/>
    </font>
    <font>
      <sz val="10"/>
      <color theme="1" tint="4.9989318521683403E-2"/>
      <name val="ＭＳ ゴシック"/>
      <family val="3"/>
      <charset val="128"/>
    </font>
    <font>
      <b/>
      <sz val="11"/>
      <name val="ＭＳ ゴシック"/>
      <family val="3"/>
      <charset val="128"/>
    </font>
    <font>
      <b/>
      <sz val="16"/>
      <color theme="1"/>
      <name val="ＭＳ ゴシック"/>
      <family val="3"/>
      <charset val="128"/>
    </font>
    <font>
      <sz val="10"/>
      <color rgb="FF0D0D0D"/>
      <name val="ＭＳ ゴシック"/>
      <family val="3"/>
      <charset val="128"/>
    </font>
    <font>
      <sz val="14"/>
      <color rgb="FFFF0000"/>
      <name val="ＭＳ ゴシック"/>
      <family val="3"/>
      <charset val="128"/>
    </font>
    <font>
      <sz val="1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7" tint="0.79998168889431442"/>
        <bgColor indexed="64"/>
      </patternFill>
    </fill>
    <fill>
      <patternFill patternType="solid">
        <fgColor theme="0" tint="-0.14999847407452621"/>
        <bgColor indexed="64"/>
      </patternFill>
    </fill>
  </fills>
  <borders count="5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auto="1"/>
      </top>
      <bottom style="thin">
        <color auto="1"/>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auto="1"/>
      </bottom>
      <diagonal/>
    </border>
    <border>
      <left/>
      <right style="hair">
        <color auto="1"/>
      </right>
      <top style="thin">
        <color auto="1"/>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auto="1"/>
      </bottom>
      <diagonal/>
    </border>
    <border>
      <left/>
      <right style="hair">
        <color auto="1"/>
      </right>
      <top style="thin">
        <color auto="1"/>
      </top>
      <bottom/>
      <diagonal/>
    </border>
    <border>
      <left style="hair">
        <color indexed="64"/>
      </left>
      <right/>
      <top style="thin">
        <color indexed="64"/>
      </top>
      <bottom/>
      <diagonal/>
    </border>
    <border>
      <left style="hair">
        <color indexed="64"/>
      </left>
      <right/>
      <top style="hair">
        <color indexed="64"/>
      </top>
      <bottom/>
      <diagonal/>
    </border>
    <border>
      <left/>
      <right style="hair">
        <color auto="1"/>
      </right>
      <top/>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bottom style="hair">
        <color auto="1"/>
      </bottom>
      <diagonal/>
    </border>
    <border>
      <left style="thin">
        <color indexed="64"/>
      </left>
      <right style="hair">
        <color auto="1"/>
      </right>
      <top/>
      <bottom style="hair">
        <color auto="1"/>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auto="1"/>
      </right>
      <top/>
      <bottom style="hair">
        <color auto="1"/>
      </bottom>
      <diagonal/>
    </border>
    <border>
      <left style="hair">
        <color auto="1"/>
      </left>
      <right style="hair">
        <color auto="1"/>
      </right>
      <top style="hair">
        <color auto="1"/>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49" fontId="18" fillId="2" borderId="16" xfId="0" applyNumberFormat="1" applyFont="1" applyFill="1" applyBorder="1" applyAlignment="1" applyProtection="1">
      <alignment horizontal="center" vertical="center"/>
      <protection locked="0"/>
    </xf>
    <xf numFmtId="49" fontId="18" fillId="2" borderId="6" xfId="0" applyNumberFormat="1" applyFont="1" applyFill="1" applyBorder="1" applyAlignment="1" applyProtection="1">
      <alignment horizontal="center" vertical="center"/>
      <protection locked="0"/>
    </xf>
    <xf numFmtId="49" fontId="18" fillId="2" borderId="9" xfId="0" applyNumberFormat="1" applyFont="1" applyFill="1" applyBorder="1" applyAlignment="1" applyProtection="1">
      <alignment horizontal="center" vertical="center"/>
      <protection locked="0"/>
    </xf>
    <xf numFmtId="49" fontId="18" fillId="2" borderId="0" xfId="0" applyNumberFormat="1" applyFont="1" applyFill="1" applyAlignment="1" applyProtection="1">
      <alignment horizontal="left" vertical="center"/>
      <protection locked="0"/>
    </xf>
    <xf numFmtId="14" fontId="18" fillId="2" borderId="0" xfId="0" applyNumberFormat="1" applyFont="1" applyFill="1" applyAlignment="1" applyProtection="1">
      <alignment horizontal="left" vertical="center"/>
      <protection locked="0"/>
    </xf>
    <xf numFmtId="178" fontId="18" fillId="2" borderId="0" xfId="0" applyNumberFormat="1" applyFont="1" applyFill="1" applyAlignment="1" applyProtection="1">
      <alignment horizontal="left" vertical="center"/>
      <protection locked="0"/>
    </xf>
    <xf numFmtId="38" fontId="18" fillId="2" borderId="18" xfId="0" applyNumberFormat="1" applyFont="1" applyFill="1" applyBorder="1" applyAlignment="1" applyProtection="1">
      <alignment horizontal="right" vertical="center"/>
      <protection locked="0"/>
    </xf>
    <xf numFmtId="182" fontId="18" fillId="2" borderId="1" xfId="0" applyNumberFormat="1" applyFont="1" applyFill="1" applyBorder="1" applyAlignment="1" applyProtection="1">
      <alignment horizontal="right" vertical="center"/>
      <protection locked="0"/>
    </xf>
    <xf numFmtId="182" fontId="18" fillId="2" borderId="2" xfId="0" applyNumberFormat="1" applyFont="1" applyFill="1" applyBorder="1" applyAlignment="1" applyProtection="1">
      <alignment horizontal="right" vertical="center"/>
      <protection locked="0"/>
    </xf>
    <xf numFmtId="185"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38" fontId="18" fillId="2" borderId="1" xfId="0" applyNumberFormat="1" applyFont="1" applyFill="1" applyBorder="1" applyAlignment="1" applyProtection="1">
      <alignment horizontal="right" vertical="center"/>
      <protection locked="0"/>
    </xf>
    <xf numFmtId="38" fontId="18" fillId="2" borderId="2" xfId="0" applyNumberFormat="1" applyFont="1" applyFill="1" applyBorder="1" applyAlignment="1" applyProtection="1">
      <alignment horizontal="righ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protection locked="0"/>
    </xf>
    <xf numFmtId="38" fontId="18" fillId="2" borderId="32" xfId="0" applyNumberFormat="1" applyFont="1" applyFill="1" applyBorder="1" applyAlignment="1" applyProtection="1">
      <alignment horizontal="right" vertical="center"/>
      <protection locked="0"/>
    </xf>
    <xf numFmtId="38" fontId="18" fillId="2" borderId="5" xfId="0" applyNumberFormat="1" applyFont="1" applyFill="1" applyBorder="1" applyAlignment="1" applyProtection="1">
      <alignment horizontal="right" vertical="center"/>
      <protection locked="0"/>
    </xf>
    <xf numFmtId="0" fontId="18" fillId="2" borderId="6" xfId="0" applyFont="1" applyFill="1" applyBorder="1" applyAlignment="1" applyProtection="1">
      <alignment horizontal="right" vertical="center"/>
      <protection locked="0"/>
    </xf>
    <xf numFmtId="38" fontId="18" fillId="2" borderId="33" xfId="0" applyNumberFormat="1" applyFont="1" applyFill="1" applyBorder="1" applyAlignment="1" applyProtection="1">
      <alignment horizontal="right" vertical="center"/>
      <protection locked="0"/>
    </xf>
    <xf numFmtId="38" fontId="18" fillId="2" borderId="7" xfId="0" applyNumberFormat="1" applyFont="1" applyFill="1" applyBorder="1" applyAlignment="1" applyProtection="1">
      <alignment horizontal="right" vertical="center"/>
      <protection locked="0"/>
    </xf>
    <xf numFmtId="0" fontId="18" fillId="2" borderId="9" xfId="0" applyFont="1" applyFill="1" applyBorder="1" applyAlignment="1" applyProtection="1">
      <alignment horizontal="right" vertical="center"/>
      <protection locked="0"/>
    </xf>
    <xf numFmtId="38" fontId="18" fillId="2" borderId="0" xfId="0" applyNumberFormat="1" applyFont="1" applyFill="1" applyAlignment="1" applyProtection="1">
      <alignment horizontal="right" vertical="center"/>
      <protection locked="0"/>
    </xf>
    <xf numFmtId="182" fontId="18" fillId="2" borderId="0" xfId="0" applyNumberFormat="1" applyFont="1" applyFill="1" applyAlignment="1" applyProtection="1">
      <alignment horizontal="right" vertical="center"/>
      <protection locked="0"/>
    </xf>
    <xf numFmtId="49" fontId="18" fillId="2" borderId="10" xfId="0" applyNumberFormat="1" applyFont="1" applyFill="1" applyBorder="1" applyAlignment="1" applyProtection="1">
      <alignment horizontal="center" vertical="center"/>
      <protection locked="0"/>
    </xf>
    <xf numFmtId="49" fontId="18" fillId="2" borderId="5" xfId="0" applyNumberFormat="1" applyFont="1" applyFill="1" applyBorder="1" applyAlignment="1" applyProtection="1">
      <alignment horizontal="center" vertical="center"/>
      <protection locked="0"/>
    </xf>
    <xf numFmtId="49" fontId="18" fillId="2" borderId="6" xfId="0" applyNumberFormat="1" applyFont="1" applyFill="1" applyBorder="1" applyAlignment="1" applyProtection="1">
      <alignment horizontal="center" vertical="center"/>
      <protection locked="0"/>
    </xf>
    <xf numFmtId="49" fontId="18" fillId="2" borderId="32" xfId="2" applyNumberFormat="1" applyFont="1" applyFill="1" applyBorder="1" applyAlignment="1" applyProtection="1">
      <alignment horizontal="left" vertical="top" wrapText="1"/>
      <protection locked="0"/>
    </xf>
    <xf numFmtId="49" fontId="18" fillId="2" borderId="5" xfId="2" applyNumberFormat="1" applyFont="1" applyFill="1" applyBorder="1" applyAlignment="1" applyProtection="1">
      <alignment horizontal="left" vertical="top" wrapText="1"/>
      <protection locked="0"/>
    </xf>
    <xf numFmtId="49" fontId="18" fillId="2" borderId="28" xfId="2" applyNumberFormat="1" applyFont="1" applyFill="1" applyBorder="1" applyAlignment="1" applyProtection="1">
      <alignment horizontal="left" vertical="top" wrapText="1"/>
      <protection locked="0"/>
    </xf>
    <xf numFmtId="49" fontId="18" fillId="2" borderId="32" xfId="0" applyNumberFormat="1" applyFont="1" applyFill="1" applyBorder="1" applyAlignment="1" applyProtection="1">
      <alignment horizontal="left" vertical="top" wrapText="1"/>
      <protection locked="0"/>
    </xf>
    <xf numFmtId="49" fontId="18" fillId="2" borderId="5" xfId="0" applyNumberFormat="1" applyFont="1" applyFill="1" applyBorder="1" applyAlignment="1" applyProtection="1">
      <alignment horizontal="left" vertical="top" wrapText="1"/>
      <protection locked="0"/>
    </xf>
    <xf numFmtId="49" fontId="18" fillId="2" borderId="28" xfId="0" applyNumberFormat="1" applyFont="1" applyFill="1" applyBorder="1" applyAlignment="1" applyProtection="1">
      <alignment horizontal="left" vertical="top" wrapText="1"/>
      <protection locked="0"/>
    </xf>
    <xf numFmtId="38" fontId="18" fillId="2" borderId="23" xfId="1" applyNumberFormat="1" applyFont="1" applyFill="1" applyBorder="1" applyAlignment="1" applyProtection="1">
      <alignment horizontal="right" vertical="center"/>
      <protection locked="0"/>
    </xf>
    <xf numFmtId="178" fontId="18" fillId="2" borderId="3" xfId="1" applyNumberFormat="1" applyFont="1" applyFill="1" applyBorder="1" applyAlignment="1" applyProtection="1">
      <alignment horizontal="right" vertical="center"/>
      <protection locked="0"/>
    </xf>
    <xf numFmtId="178" fontId="18" fillId="2" borderId="4" xfId="1" applyNumberFormat="1" applyFont="1" applyFill="1" applyBorder="1" applyAlignment="1" applyProtection="1">
      <alignment horizontal="right" vertical="center"/>
      <protection locked="0"/>
    </xf>
    <xf numFmtId="38" fontId="18" fillId="2" borderId="10" xfId="1" applyNumberFormat="1" applyFont="1" applyFill="1" applyBorder="1" applyAlignment="1" applyProtection="1">
      <alignment horizontal="right" vertical="center"/>
      <protection locked="0"/>
    </xf>
    <xf numFmtId="178" fontId="18" fillId="2" borderId="5" xfId="1" applyNumberFormat="1" applyFont="1" applyFill="1" applyBorder="1" applyAlignment="1" applyProtection="1">
      <alignment horizontal="right" vertical="center"/>
      <protection locked="0"/>
    </xf>
    <xf numFmtId="178" fontId="18" fillId="2" borderId="6" xfId="1" applyNumberFormat="1" applyFont="1" applyFill="1" applyBorder="1" applyAlignment="1" applyProtection="1">
      <alignment horizontal="right" vertical="center"/>
      <protection locked="0"/>
    </xf>
    <xf numFmtId="49" fontId="18" fillId="2" borderId="0" xfId="0" applyNumberFormat="1" applyFont="1" applyFill="1" applyAlignment="1" applyProtection="1">
      <alignment horizontal="left" vertical="top" wrapText="1"/>
      <protection locked="0"/>
    </xf>
    <xf numFmtId="49" fontId="18" fillId="2" borderId="33" xfId="2" applyNumberFormat="1" applyFont="1" applyFill="1" applyBorder="1" applyAlignment="1" applyProtection="1">
      <alignment horizontal="left" vertical="top" wrapText="1"/>
      <protection locked="0"/>
    </xf>
    <xf numFmtId="49" fontId="18" fillId="2" borderId="7" xfId="2" applyNumberFormat="1" applyFont="1" applyFill="1" applyBorder="1" applyAlignment="1" applyProtection="1">
      <alignment horizontal="left" vertical="top" wrapText="1"/>
      <protection locked="0"/>
    </xf>
    <xf numFmtId="49" fontId="18" fillId="2" borderId="8" xfId="2" applyNumberFormat="1" applyFont="1" applyFill="1" applyBorder="1" applyAlignment="1" applyProtection="1">
      <alignment horizontal="left" vertical="top" wrapText="1"/>
      <protection locked="0"/>
    </xf>
    <xf numFmtId="49" fontId="18" fillId="2" borderId="33" xfId="0" applyNumberFormat="1" applyFont="1" applyFill="1" applyBorder="1" applyAlignment="1" applyProtection="1">
      <alignment horizontal="left" vertical="top" wrapText="1"/>
      <protection locked="0"/>
    </xf>
    <xf numFmtId="49" fontId="18" fillId="2" borderId="7" xfId="0" applyNumberFormat="1" applyFont="1" applyFill="1" applyBorder="1" applyAlignment="1" applyProtection="1">
      <alignment horizontal="left" vertical="top" wrapText="1"/>
      <protection locked="0"/>
    </xf>
    <xf numFmtId="49" fontId="18" fillId="2" borderId="8" xfId="0" applyNumberFormat="1" applyFont="1" applyFill="1" applyBorder="1" applyAlignment="1" applyProtection="1">
      <alignment horizontal="left" vertical="top" wrapText="1"/>
      <protection locked="0"/>
    </xf>
    <xf numFmtId="38" fontId="18" fillId="2" borderId="45" xfId="1" applyNumberFormat="1" applyFont="1" applyFill="1" applyBorder="1" applyAlignment="1" applyProtection="1">
      <alignment horizontal="right" vertical="center"/>
      <protection locked="0"/>
    </xf>
    <xf numFmtId="178" fontId="18" fillId="2" borderId="7" xfId="1" applyNumberFormat="1" applyFont="1" applyFill="1" applyBorder="1" applyAlignment="1" applyProtection="1">
      <alignment horizontal="right" vertical="center"/>
      <protection locked="0"/>
    </xf>
    <xf numFmtId="178" fontId="18" fillId="2" borderId="9" xfId="1" applyNumberFormat="1" applyFont="1" applyFill="1" applyBorder="1" applyAlignment="1" applyProtection="1">
      <alignment horizontal="right" vertical="center"/>
      <protection locked="0"/>
    </xf>
    <xf numFmtId="49" fontId="18" fillId="2" borderId="23" xfId="0" applyNumberFormat="1" applyFont="1" applyFill="1" applyBorder="1" applyAlignment="1" applyProtection="1">
      <alignment horizontal="center" vertical="center"/>
      <protection locked="0"/>
    </xf>
    <xf numFmtId="49" fontId="18" fillId="2" borderId="3" xfId="0" applyNumberFormat="1" applyFont="1" applyFill="1" applyBorder="1" applyAlignment="1" applyProtection="1">
      <alignment horizontal="center" vertical="center"/>
      <protection locked="0"/>
    </xf>
    <xf numFmtId="49" fontId="18" fillId="2" borderId="4" xfId="0" applyNumberFormat="1" applyFont="1" applyFill="1" applyBorder="1" applyAlignment="1" applyProtection="1">
      <alignment horizontal="center" vertical="center"/>
      <protection locked="0"/>
    </xf>
    <xf numFmtId="49" fontId="18" fillId="2" borderId="45" xfId="0" applyNumberFormat="1" applyFont="1" applyFill="1" applyBorder="1" applyAlignment="1" applyProtection="1">
      <alignment horizontal="center" vertical="center"/>
      <protection locked="0"/>
    </xf>
    <xf numFmtId="49" fontId="18" fillId="2" borderId="7" xfId="0" applyNumberFormat="1" applyFont="1" applyFill="1" applyBorder="1" applyAlignment="1" applyProtection="1">
      <alignment horizontal="center" vertical="center"/>
      <protection locked="0"/>
    </xf>
    <xf numFmtId="49" fontId="18" fillId="2" borderId="9" xfId="0" applyNumberFormat="1" applyFont="1" applyFill="1" applyBorder="1" applyAlignment="1" applyProtection="1">
      <alignment horizontal="center" vertical="center"/>
      <protection locked="0"/>
    </xf>
    <xf numFmtId="0" fontId="12" fillId="0" borderId="0" xfId="6" applyFont="1" applyProtection="1">
      <alignment vertical="center"/>
    </xf>
    <xf numFmtId="0" fontId="25" fillId="0" borderId="0" xfId="2" applyFont="1" applyProtection="1">
      <alignment vertical="center"/>
    </xf>
    <xf numFmtId="0" fontId="22" fillId="0" borderId="0" xfId="2" applyFont="1" applyProtection="1">
      <alignment vertical="center"/>
    </xf>
    <xf numFmtId="179" fontId="6" fillId="0" borderId="0" xfId="1" applyNumberFormat="1" applyFont="1" applyAlignment="1" applyProtection="1">
      <alignment horizontal="right" vertical="top"/>
    </xf>
    <xf numFmtId="179" fontId="12" fillId="0" borderId="0" xfId="1" applyNumberFormat="1" applyFont="1" applyAlignment="1" applyProtection="1">
      <alignment vertical="top"/>
    </xf>
    <xf numFmtId="0" fontId="12" fillId="0" borderId="0" xfId="2" applyFont="1" applyProtection="1">
      <alignment vertical="center"/>
    </xf>
    <xf numFmtId="0" fontId="12" fillId="0" borderId="0" xfId="1" applyFont="1" applyProtection="1">
      <alignment vertical="center"/>
    </xf>
    <xf numFmtId="0" fontId="12" fillId="0" borderId="11" xfId="2" applyFont="1" applyBorder="1" applyProtection="1">
      <alignment vertical="center"/>
    </xf>
    <xf numFmtId="0" fontId="24" fillId="0" borderId="13" xfId="2" applyFont="1" applyBorder="1" applyProtection="1">
      <alignment vertical="center"/>
    </xf>
    <xf numFmtId="0" fontId="18" fillId="0" borderId="14"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8" fillId="0" borderId="0" xfId="2" applyFont="1" applyProtection="1">
      <alignment vertical="center"/>
    </xf>
    <xf numFmtId="0" fontId="18" fillId="0" borderId="19" xfId="2" applyFont="1" applyBorder="1" applyProtection="1">
      <alignment vertical="center"/>
    </xf>
    <xf numFmtId="0" fontId="18" fillId="0" borderId="15" xfId="2" applyFont="1" applyBorder="1" applyProtection="1">
      <alignment vertical="center"/>
    </xf>
    <xf numFmtId="0" fontId="18" fillId="0" borderId="11" xfId="2" applyFont="1" applyBorder="1" applyProtection="1">
      <alignment vertical="center"/>
    </xf>
    <xf numFmtId="0" fontId="18" fillId="0" borderId="12" xfId="2" applyFont="1" applyBorder="1" applyProtection="1">
      <alignment vertical="center"/>
    </xf>
    <xf numFmtId="0" fontId="14" fillId="0" borderId="13" xfId="0" applyFont="1" applyBorder="1" applyAlignment="1" applyProtection="1">
      <alignment horizontal="left" vertical="center" indent="1"/>
    </xf>
    <xf numFmtId="0" fontId="14" fillId="0" borderId="14"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7" xfId="0" applyFont="1" applyBorder="1" applyProtection="1">
      <alignment vertical="center"/>
    </xf>
    <xf numFmtId="0" fontId="14" fillId="0" borderId="0" xfId="0" applyFont="1" applyProtection="1">
      <alignment vertical="center"/>
    </xf>
    <xf numFmtId="0" fontId="12" fillId="0" borderId="14" xfId="0" applyFont="1" applyBorder="1" applyProtection="1">
      <alignment vertical="center"/>
    </xf>
    <xf numFmtId="0" fontId="12" fillId="0" borderId="16" xfId="0" applyFont="1" applyBorder="1" applyProtection="1">
      <alignment vertical="center"/>
    </xf>
    <xf numFmtId="0" fontId="12" fillId="0" borderId="0" xfId="0" applyFont="1" applyProtection="1">
      <alignment vertical="center"/>
    </xf>
    <xf numFmtId="0" fontId="12" fillId="0" borderId="19" xfId="0" applyFont="1" applyBorder="1" applyProtection="1">
      <alignment vertical="center"/>
    </xf>
    <xf numFmtId="180" fontId="12" fillId="0" borderId="17" xfId="0" applyNumberFormat="1" applyFont="1" applyBorder="1" applyProtection="1">
      <alignment vertical="center"/>
    </xf>
    <xf numFmtId="180" fontId="12" fillId="0" borderId="0" xfId="0" applyNumberFormat="1" applyFont="1" applyProtection="1">
      <alignment vertical="center"/>
    </xf>
    <xf numFmtId="181" fontId="12" fillId="0" borderId="0" xfId="0" applyNumberFormat="1" applyFont="1" applyProtection="1">
      <alignment vertical="center"/>
    </xf>
    <xf numFmtId="0" fontId="15" fillId="0" borderId="0" xfId="0" applyFont="1" applyAlignment="1" applyProtection="1">
      <alignment horizontal="right" vertical="top"/>
    </xf>
    <xf numFmtId="0" fontId="23" fillId="0" borderId="0" xfId="0" applyFont="1" applyAlignment="1" applyProtection="1">
      <alignment vertical="top"/>
    </xf>
    <xf numFmtId="0" fontId="15" fillId="0" borderId="0" xfId="0" applyFont="1" applyAlignment="1" applyProtection="1">
      <alignment vertical="top"/>
    </xf>
    <xf numFmtId="0" fontId="12" fillId="0" borderId="17" xfId="0" applyFont="1" applyBorder="1" applyProtection="1">
      <alignment vertical="center"/>
    </xf>
    <xf numFmtId="0" fontId="13" fillId="0" borderId="19" xfId="0" applyFont="1" applyBorder="1" applyAlignment="1" applyProtection="1">
      <alignment vertical="top"/>
    </xf>
    <xf numFmtId="49" fontId="15" fillId="0" borderId="0" xfId="0" applyNumberFormat="1" applyFont="1" applyAlignment="1" applyProtection="1">
      <alignment horizontal="right" vertical="top"/>
    </xf>
    <xf numFmtId="181" fontId="15" fillId="0" borderId="0" xfId="0" applyNumberFormat="1" applyFont="1" applyAlignment="1" applyProtection="1">
      <alignment horizontal="right" vertical="top"/>
    </xf>
    <xf numFmtId="0" fontId="26" fillId="0" borderId="0" xfId="0" applyFont="1" applyAlignment="1" applyProtection="1">
      <alignment vertical="top"/>
    </xf>
    <xf numFmtId="0" fontId="12" fillId="0" borderId="15" xfId="0" applyFont="1" applyBorder="1" applyProtection="1">
      <alignment vertical="center"/>
    </xf>
    <xf numFmtId="0" fontId="12" fillId="0" borderId="11" xfId="0" applyFont="1" applyBorder="1" applyProtection="1">
      <alignment vertical="center"/>
    </xf>
    <xf numFmtId="0" fontId="13" fillId="0" borderId="11" xfId="0" applyFont="1" applyBorder="1" applyAlignment="1" applyProtection="1">
      <alignment vertical="top"/>
    </xf>
    <xf numFmtId="0" fontId="12" fillId="0" borderId="12"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12" fillId="0" borderId="0" xfId="2" applyNumberFormat="1" applyFont="1" applyProtection="1">
      <alignment vertical="center"/>
    </xf>
    <xf numFmtId="0" fontId="15" fillId="0" borderId="0" xfId="0" applyFont="1" applyProtection="1">
      <alignment vertical="center"/>
    </xf>
    <xf numFmtId="49" fontId="12" fillId="0" borderId="14" xfId="0" applyNumberFormat="1" applyFont="1" applyBorder="1" applyProtection="1">
      <alignment vertical="center"/>
    </xf>
    <xf numFmtId="0" fontId="27" fillId="0" borderId="0" xfId="0" applyFont="1" applyAlignment="1" applyProtection="1">
      <alignment horizontal="left" vertical="center" wrapText="1"/>
    </xf>
    <xf numFmtId="0" fontId="12" fillId="0" borderId="19" xfId="2" applyFont="1" applyBorder="1" applyProtection="1">
      <alignment vertical="center"/>
    </xf>
    <xf numFmtId="0" fontId="17" fillId="0" borderId="0" xfId="1" applyFont="1" applyProtection="1">
      <alignment vertical="center"/>
    </xf>
    <xf numFmtId="180" fontId="17" fillId="0" borderId="0" xfId="0" applyNumberFormat="1" applyFont="1" applyProtection="1">
      <alignment vertical="center"/>
    </xf>
    <xf numFmtId="0" fontId="17" fillId="0" borderId="0" xfId="0" applyFont="1" applyProtection="1">
      <alignment vertical="center"/>
    </xf>
    <xf numFmtId="0" fontId="21" fillId="0" borderId="0" xfId="0" applyFont="1" applyAlignment="1" applyProtection="1">
      <alignment horizontal="left" vertical="center"/>
    </xf>
    <xf numFmtId="0" fontId="17" fillId="0" borderId="0" xfId="2" applyFont="1" applyProtection="1">
      <alignment vertical="center"/>
    </xf>
    <xf numFmtId="0" fontId="17" fillId="0" borderId="19" xfId="2" applyFont="1" applyBorder="1" applyProtection="1">
      <alignment vertical="center"/>
    </xf>
    <xf numFmtId="0" fontId="15" fillId="0" borderId="0" xfId="0" applyFont="1" applyAlignment="1" applyProtection="1">
      <alignment horizontal="left" vertical="top"/>
    </xf>
    <xf numFmtId="0" fontId="23" fillId="0" borderId="0" xfId="0" applyFont="1" applyAlignment="1" applyProtection="1">
      <alignment vertical="top" wrapText="1"/>
    </xf>
    <xf numFmtId="0" fontId="23" fillId="0" borderId="0" xfId="0" applyFont="1" applyAlignment="1" applyProtection="1">
      <alignment vertical="top"/>
    </xf>
    <xf numFmtId="177" fontId="15" fillId="0" borderId="0" xfId="0" applyNumberFormat="1" applyFont="1" applyAlignment="1" applyProtection="1">
      <alignment horizontal="right" vertical="top"/>
    </xf>
    <xf numFmtId="0" fontId="16" fillId="0" borderId="0" xfId="1" applyFont="1" applyProtection="1">
      <alignment vertical="center"/>
    </xf>
    <xf numFmtId="0" fontId="16" fillId="0" borderId="17" xfId="0" applyFont="1" applyBorder="1" applyProtection="1">
      <alignment vertical="center"/>
    </xf>
    <xf numFmtId="0" fontId="16" fillId="0" borderId="0" xfId="0" applyFont="1" applyProtection="1">
      <alignment vertical="center"/>
    </xf>
    <xf numFmtId="0" fontId="16" fillId="0" borderId="19" xfId="0" applyFont="1" applyBorder="1" applyProtection="1">
      <alignment vertical="center"/>
    </xf>
    <xf numFmtId="0" fontId="16" fillId="0" borderId="0" xfId="2" applyFont="1" applyProtection="1">
      <alignment vertical="center"/>
    </xf>
    <xf numFmtId="49" fontId="13" fillId="0" borderId="11" xfId="0" applyNumberFormat="1" applyFont="1" applyBorder="1" applyAlignment="1" applyProtection="1">
      <alignment vertical="top"/>
    </xf>
    <xf numFmtId="0" fontId="17" fillId="0" borderId="17" xfId="0" applyFont="1" applyBorder="1" applyProtection="1">
      <alignment vertical="center"/>
    </xf>
    <xf numFmtId="0" fontId="23" fillId="0" borderId="0" xfId="0" applyFont="1" applyAlignment="1" applyProtection="1">
      <alignment horizontal="left" vertical="center" wrapText="1"/>
    </xf>
    <xf numFmtId="183" fontId="12" fillId="0" borderId="0" xfId="1" applyNumberFormat="1" applyFont="1" applyProtection="1">
      <alignment vertical="center"/>
    </xf>
    <xf numFmtId="0" fontId="23" fillId="0" borderId="0" xfId="0" applyFont="1" applyProtection="1">
      <alignment vertical="center"/>
    </xf>
    <xf numFmtId="49" fontId="12" fillId="0" borderId="0" xfId="0" applyNumberFormat="1" applyFont="1" applyProtection="1">
      <alignment vertical="center"/>
    </xf>
    <xf numFmtId="0" fontId="12" fillId="0" borderId="15" xfId="2" applyFont="1" applyBorder="1" applyProtection="1">
      <alignment vertical="center"/>
    </xf>
    <xf numFmtId="0" fontId="14" fillId="0" borderId="17" xfId="0" applyFont="1" applyBorder="1" applyAlignment="1" applyProtection="1">
      <alignment horizontal="left" vertical="center" indent="1"/>
    </xf>
    <xf numFmtId="0" fontId="14" fillId="0" borderId="0" xfId="0" applyFont="1" applyAlignment="1" applyProtection="1">
      <alignment horizontal="left" vertical="center" indent="1"/>
    </xf>
    <xf numFmtId="0" fontId="12" fillId="0" borderId="14" xfId="2" applyFont="1" applyBorder="1" applyProtection="1">
      <alignment vertical="center"/>
    </xf>
    <xf numFmtId="0" fontId="12" fillId="0" borderId="16" xfId="2" applyFont="1" applyBorder="1" applyProtection="1">
      <alignment vertical="center"/>
    </xf>
    <xf numFmtId="182" fontId="12" fillId="0" borderId="0" xfId="0" applyNumberFormat="1" applyFont="1" applyProtection="1">
      <alignment vertical="center"/>
    </xf>
    <xf numFmtId="180" fontId="12" fillId="0" borderId="0" xfId="0" applyNumberFormat="1" applyFont="1" applyAlignment="1" applyProtection="1">
      <alignment vertical="top"/>
    </xf>
    <xf numFmtId="0" fontId="12" fillId="0" borderId="0" xfId="2" applyFont="1" applyAlignment="1" applyProtection="1">
      <alignment vertical="top"/>
    </xf>
    <xf numFmtId="0" fontId="28" fillId="0" borderId="0" xfId="0" applyFont="1" applyAlignment="1" applyProtection="1">
      <alignment vertical="top"/>
    </xf>
    <xf numFmtId="178" fontId="12" fillId="0" borderId="0" xfId="1" applyNumberFormat="1" applyFont="1" applyAlignment="1" applyProtection="1">
      <alignment horizontal="center" vertical="center"/>
    </xf>
    <xf numFmtId="178" fontId="12" fillId="0" borderId="0" xfId="2" applyNumberFormat="1" applyFont="1" applyProtection="1">
      <alignment vertical="center"/>
    </xf>
    <xf numFmtId="0" fontId="12" fillId="0" borderId="18" xfId="0" applyFont="1" applyBorder="1" applyProtection="1">
      <alignment vertical="center"/>
    </xf>
    <xf numFmtId="0" fontId="12" fillId="0" borderId="1" xfId="0" applyFont="1" applyBorder="1" applyProtection="1">
      <alignment vertical="center"/>
    </xf>
    <xf numFmtId="0" fontId="12" fillId="0" borderId="2" xfId="0" applyFont="1" applyBorder="1" applyProtection="1">
      <alignment vertical="center"/>
    </xf>
    <xf numFmtId="0" fontId="12" fillId="0" borderId="25" xfId="1" applyFont="1" applyBorder="1" applyAlignment="1" applyProtection="1">
      <alignment horizontal="center" vertical="center"/>
    </xf>
    <xf numFmtId="49" fontId="12" fillId="0" borderId="23" xfId="0" applyNumberFormat="1" applyFont="1" applyBorder="1" applyProtection="1">
      <alignment vertical="center"/>
    </xf>
    <xf numFmtId="49" fontId="12" fillId="0" borderId="3" xfId="0" applyNumberFormat="1" applyFont="1" applyBorder="1" applyProtection="1">
      <alignment vertical="center"/>
    </xf>
    <xf numFmtId="49" fontId="12" fillId="0" borderId="4" xfId="0" applyNumberFormat="1" applyFont="1" applyBorder="1" applyProtection="1">
      <alignment vertical="center"/>
    </xf>
    <xf numFmtId="0" fontId="15" fillId="0" borderId="19" xfId="0" applyFont="1" applyBorder="1" applyAlignment="1" applyProtection="1">
      <alignment vertical="top"/>
    </xf>
    <xf numFmtId="180" fontId="12" fillId="0" borderId="10" xfId="0" applyNumberFormat="1" applyFont="1" applyBorder="1" applyProtection="1">
      <alignment vertical="center"/>
    </xf>
    <xf numFmtId="180" fontId="12" fillId="0" borderId="5" xfId="0" applyNumberFormat="1" applyFont="1" applyBorder="1" applyProtection="1">
      <alignment vertical="center"/>
    </xf>
    <xf numFmtId="180" fontId="12" fillId="0" borderId="6" xfId="0" applyNumberFormat="1" applyFont="1" applyBorder="1" applyProtection="1">
      <alignment vertical="center"/>
    </xf>
    <xf numFmtId="180" fontId="12" fillId="0" borderId="45" xfId="0" applyNumberFormat="1" applyFont="1" applyBorder="1" applyAlignment="1" applyProtection="1">
      <alignment horizontal="left" vertical="center"/>
    </xf>
    <xf numFmtId="180" fontId="12" fillId="0" borderId="7" xfId="0" applyNumberFormat="1" applyFont="1" applyBorder="1" applyAlignment="1" applyProtection="1">
      <alignment horizontal="left" vertical="center"/>
    </xf>
    <xf numFmtId="180" fontId="12" fillId="0" borderId="9" xfId="0" applyNumberFormat="1" applyFont="1" applyBorder="1" applyAlignment="1" applyProtection="1">
      <alignment horizontal="left" vertical="center"/>
    </xf>
    <xf numFmtId="177" fontId="12" fillId="0" borderId="0" xfId="0" applyNumberFormat="1" applyFont="1" applyAlignment="1" applyProtection="1">
      <alignment horizontal="center" vertical="center"/>
    </xf>
    <xf numFmtId="182" fontId="12" fillId="0" borderId="0" xfId="2" applyNumberFormat="1" applyFont="1" applyProtection="1">
      <alignment vertical="center"/>
    </xf>
    <xf numFmtId="0" fontId="12" fillId="0" borderId="18" xfId="0" applyFont="1" applyBorder="1" applyAlignment="1" applyProtection="1">
      <alignment horizontal="left" vertical="center"/>
    </xf>
    <xf numFmtId="0" fontId="12" fillId="0" borderId="1" xfId="0" applyFont="1" applyBorder="1" applyAlignment="1" applyProtection="1">
      <alignment horizontal="left" vertical="center"/>
    </xf>
    <xf numFmtId="0" fontId="12" fillId="0" borderId="25"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16" xfId="0" applyFont="1" applyBorder="1" applyProtection="1">
      <alignment vertical="center"/>
    </xf>
    <xf numFmtId="38" fontId="12" fillId="0" borderId="18" xfId="0" applyNumberFormat="1" applyFont="1" applyBorder="1" applyAlignment="1" applyProtection="1">
      <alignment horizontal="right" vertical="center"/>
    </xf>
    <xf numFmtId="38" fontId="12" fillId="0" borderId="1" xfId="0" applyNumberFormat="1" applyFont="1" applyBorder="1" applyAlignment="1" applyProtection="1">
      <alignment horizontal="right" vertical="center"/>
    </xf>
    <xf numFmtId="38" fontId="12" fillId="0" borderId="2" xfId="0" applyNumberFormat="1" applyFont="1" applyBorder="1" applyAlignment="1" applyProtection="1">
      <alignment horizontal="right" vertical="center"/>
    </xf>
    <xf numFmtId="0" fontId="12" fillId="0" borderId="44" xfId="0" applyFont="1" applyBorder="1" applyProtection="1">
      <alignment vertical="center"/>
    </xf>
    <xf numFmtId="0" fontId="12" fillId="0" borderId="2" xfId="0" applyFont="1" applyBorder="1" applyAlignment="1" applyProtection="1">
      <alignment horizontal="left" vertical="center"/>
    </xf>
    <xf numFmtId="0" fontId="12" fillId="0" borderId="43" xfId="0" applyFont="1" applyBorder="1" applyProtection="1">
      <alignment vertical="center"/>
    </xf>
    <xf numFmtId="0" fontId="12" fillId="0" borderId="0" xfId="0" applyFont="1" applyAlignment="1" applyProtection="1">
      <alignment vertical="top"/>
    </xf>
    <xf numFmtId="178" fontId="12" fillId="0" borderId="0" xfId="1" applyNumberFormat="1" applyFont="1" applyAlignment="1" applyProtection="1">
      <alignment horizontal="right" vertical="center"/>
    </xf>
    <xf numFmtId="0" fontId="13" fillId="0" borderId="12" xfId="0" applyFont="1" applyBorder="1" applyAlignment="1" applyProtection="1">
      <alignment vertical="top"/>
    </xf>
    <xf numFmtId="0" fontId="14" fillId="0" borderId="15" xfId="0" applyFont="1" applyBorder="1" applyProtection="1">
      <alignment vertical="center"/>
    </xf>
    <xf numFmtId="0" fontId="15" fillId="0" borderId="0" xfId="0" applyFont="1" applyAlignment="1" applyProtection="1">
      <alignment horizontal="left" vertical="center" wrapText="1"/>
    </xf>
    <xf numFmtId="0" fontId="24" fillId="0" borderId="11" xfId="0" applyFont="1" applyBorder="1" applyProtection="1">
      <alignment vertical="center"/>
    </xf>
    <xf numFmtId="0" fontId="19" fillId="0" borderId="11" xfId="0" applyFont="1" applyBorder="1" applyAlignment="1" applyProtection="1">
      <alignment vertical="top"/>
    </xf>
    <xf numFmtId="0" fontId="19" fillId="0" borderId="0" xfId="0" applyFont="1" applyAlignment="1" applyProtection="1">
      <alignment vertical="top"/>
    </xf>
    <xf numFmtId="0" fontId="24" fillId="0" borderId="0" xfId="0" applyFont="1" applyProtection="1">
      <alignment vertical="center"/>
    </xf>
    <xf numFmtId="0" fontId="12" fillId="0" borderId="18" xfId="2" applyFont="1" applyBorder="1" applyProtection="1">
      <alignment vertical="center"/>
    </xf>
    <xf numFmtId="0" fontId="12" fillId="0" borderId="35" xfId="0" applyFont="1" applyBorder="1" applyAlignment="1" applyProtection="1">
      <alignment horizontal="left" vertical="center"/>
    </xf>
    <xf numFmtId="0" fontId="12" fillId="0" borderId="14" xfId="0" applyFont="1" applyBorder="1" applyAlignment="1" applyProtection="1">
      <alignment horizontal="left" vertical="center"/>
    </xf>
    <xf numFmtId="0" fontId="12" fillId="0" borderId="22" xfId="0" applyFont="1" applyBorder="1" applyAlignment="1" applyProtection="1">
      <alignment horizontal="left" vertical="center"/>
    </xf>
    <xf numFmtId="0" fontId="12" fillId="0" borderId="2" xfId="0" applyFont="1" applyBorder="1" applyAlignment="1" applyProtection="1">
      <alignment horizontal="center" vertical="center"/>
    </xf>
    <xf numFmtId="0" fontId="12" fillId="0" borderId="17" xfId="2" applyFont="1" applyBorder="1" applyProtection="1">
      <alignment vertical="center"/>
    </xf>
    <xf numFmtId="0" fontId="12" fillId="0" borderId="41" xfId="0" applyFont="1" applyBorder="1" applyAlignment="1" applyProtection="1">
      <alignment horizontal="center" vertical="center"/>
    </xf>
    <xf numFmtId="0" fontId="12" fillId="0" borderId="47" xfId="0" applyFont="1" applyBorder="1" applyAlignment="1" applyProtection="1">
      <alignment horizontal="left" vertical="center"/>
    </xf>
    <xf numFmtId="0" fontId="12" fillId="0" borderId="31" xfId="0" applyFont="1" applyBorder="1" applyAlignment="1" applyProtection="1">
      <alignment horizontal="left" vertical="center"/>
    </xf>
    <xf numFmtId="0" fontId="12" fillId="0" borderId="31" xfId="0" applyFont="1" applyBorder="1" applyProtection="1">
      <alignment vertical="center"/>
    </xf>
    <xf numFmtId="0" fontId="12" fillId="0" borderId="3" xfId="0" applyFont="1" applyBorder="1" applyProtection="1">
      <alignment vertical="center"/>
    </xf>
    <xf numFmtId="0" fontId="12" fillId="0" borderId="4" xfId="0" applyFont="1" applyBorder="1" applyProtection="1">
      <alignment vertical="center"/>
    </xf>
    <xf numFmtId="183" fontId="12" fillId="0" borderId="0" xfId="2" applyNumberFormat="1" applyFont="1" applyProtection="1">
      <alignment vertical="center"/>
    </xf>
    <xf numFmtId="0" fontId="12" fillId="0" borderId="38" xfId="0" applyFont="1" applyBorder="1" applyAlignment="1" applyProtection="1">
      <alignment horizontal="center" vertical="center"/>
    </xf>
    <xf numFmtId="0" fontId="12" fillId="0" borderId="21" xfId="0" applyFont="1" applyBorder="1" applyAlignment="1" applyProtection="1">
      <alignment horizontal="left" vertical="center"/>
    </xf>
    <xf numFmtId="0" fontId="12" fillId="0" borderId="32" xfId="0" applyFont="1" applyBorder="1" applyAlignment="1" applyProtection="1">
      <alignment horizontal="left" vertical="center"/>
    </xf>
    <xf numFmtId="0" fontId="12" fillId="0" borderId="32" xfId="0" applyFont="1" applyBorder="1" applyProtection="1">
      <alignment vertical="center"/>
    </xf>
    <xf numFmtId="0" fontId="12" fillId="0" borderId="5" xfId="0" applyFont="1" applyBorder="1" applyProtection="1">
      <alignment vertical="center"/>
    </xf>
    <xf numFmtId="0" fontId="12" fillId="0" borderId="6" xfId="0" applyFont="1" applyBorder="1" applyProtection="1">
      <alignment vertical="center"/>
    </xf>
    <xf numFmtId="0" fontId="12" fillId="0" borderId="39" xfId="0" applyFont="1" applyBorder="1" applyAlignment="1" applyProtection="1">
      <alignment horizontal="center" vertical="center"/>
    </xf>
    <xf numFmtId="0" fontId="12" fillId="0" borderId="33" xfId="0" applyFont="1" applyBorder="1" applyProtection="1">
      <alignment vertical="center"/>
    </xf>
    <xf numFmtId="0" fontId="12" fillId="0" borderId="7" xfId="0" applyFont="1" applyBorder="1" applyProtection="1">
      <alignment vertical="center"/>
    </xf>
    <xf numFmtId="0" fontId="12" fillId="0" borderId="9" xfId="0" applyFont="1" applyBorder="1" applyProtection="1">
      <alignment vertical="center"/>
    </xf>
    <xf numFmtId="0" fontId="12" fillId="0" borderId="50" xfId="0" applyFont="1" applyBorder="1" applyAlignment="1" applyProtection="1">
      <alignment horizontal="left" vertical="center"/>
    </xf>
    <xf numFmtId="0" fontId="12" fillId="0" borderId="36" xfId="0" applyFont="1" applyBorder="1" applyAlignment="1" applyProtection="1">
      <alignment horizontal="left" vertical="center"/>
    </xf>
    <xf numFmtId="0" fontId="19" fillId="0" borderId="0" xfId="0" applyFont="1" applyProtection="1">
      <alignment vertical="center"/>
    </xf>
    <xf numFmtId="0" fontId="19" fillId="0" borderId="19" xfId="0" applyFont="1" applyBorder="1" applyProtection="1">
      <alignment vertical="center"/>
    </xf>
    <xf numFmtId="0" fontId="23" fillId="0" borderId="11" xfId="0" applyFont="1" applyBorder="1" applyAlignment="1" applyProtection="1">
      <alignment horizontal="left" vertical="center" wrapText="1"/>
    </xf>
    <xf numFmtId="0" fontId="12" fillId="0" borderId="13" xfId="0" applyFont="1" applyBorder="1" applyAlignment="1" applyProtection="1">
      <alignment horizontal="center" vertical="center" wrapText="1"/>
    </xf>
    <xf numFmtId="0" fontId="12" fillId="0" borderId="26" xfId="2" applyFont="1" applyBorder="1" applyAlignment="1" applyProtection="1">
      <alignment horizontal="center" vertical="center"/>
    </xf>
    <xf numFmtId="0" fontId="12" fillId="0" borderId="22" xfId="2" applyFont="1" applyBorder="1" applyAlignment="1" applyProtection="1">
      <alignment horizontal="left" vertical="center"/>
    </xf>
    <xf numFmtId="0" fontId="12" fillId="0" borderId="1" xfId="2" applyFont="1" applyBorder="1" applyAlignment="1" applyProtection="1">
      <alignment horizontal="left" vertical="center"/>
    </xf>
    <xf numFmtId="0" fontId="12" fillId="0" borderId="29" xfId="2" applyFont="1" applyBorder="1" applyAlignment="1" applyProtection="1">
      <alignment horizontal="left" vertical="center"/>
    </xf>
    <xf numFmtId="0" fontId="12" fillId="0" borderId="22"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2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20" fillId="4" borderId="23" xfId="0" applyFont="1" applyFill="1" applyBorder="1" applyAlignment="1" applyProtection="1">
      <alignment vertical="center" wrapText="1"/>
    </xf>
    <xf numFmtId="0" fontId="20" fillId="4" borderId="47" xfId="2" applyFont="1" applyFill="1" applyBorder="1" applyAlignment="1" applyProtection="1">
      <alignment horizontal="center" vertical="center"/>
    </xf>
    <xf numFmtId="0" fontId="20" fillId="4" borderId="31" xfId="2" applyFont="1" applyFill="1" applyBorder="1" applyAlignment="1" applyProtection="1">
      <alignment horizontal="left" vertical="center"/>
    </xf>
    <xf numFmtId="0" fontId="20" fillId="4" borderId="3" xfId="2" applyFont="1" applyFill="1" applyBorder="1" applyAlignment="1" applyProtection="1">
      <alignment horizontal="left" vertical="center"/>
    </xf>
    <xf numFmtId="0" fontId="20" fillId="4" borderId="30" xfId="2" applyFont="1" applyFill="1" applyBorder="1" applyAlignment="1" applyProtection="1">
      <alignment horizontal="left" vertical="center"/>
    </xf>
    <xf numFmtId="0" fontId="20" fillId="4" borderId="31"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30" xfId="0" applyFont="1" applyFill="1" applyBorder="1" applyAlignment="1" applyProtection="1">
      <alignment horizontal="left" vertical="center" wrapText="1"/>
    </xf>
    <xf numFmtId="182" fontId="20" fillId="4" borderId="31" xfId="0" applyNumberFormat="1" applyFont="1" applyFill="1" applyBorder="1" applyAlignment="1" applyProtection="1">
      <alignment horizontal="right" vertical="center" wrapText="1"/>
    </xf>
    <xf numFmtId="182" fontId="20" fillId="4" borderId="3" xfId="0" applyNumberFormat="1" applyFont="1" applyFill="1" applyBorder="1" applyAlignment="1" applyProtection="1">
      <alignment horizontal="right" vertical="center" wrapText="1"/>
    </xf>
    <xf numFmtId="182" fontId="20" fillId="4" borderId="4" xfId="0" applyNumberFormat="1" applyFont="1" applyFill="1" applyBorder="1" applyAlignment="1" applyProtection="1">
      <alignment horizontal="right" vertical="center" wrapText="1"/>
    </xf>
    <xf numFmtId="184" fontId="12" fillId="0" borderId="27" xfId="0" applyNumberFormat="1" applyFont="1" applyBorder="1" applyAlignment="1" applyProtection="1">
      <alignment horizontal="center" vertical="top"/>
    </xf>
    <xf numFmtId="0" fontId="18" fillId="0" borderId="46" xfId="0" applyFont="1" applyBorder="1" applyAlignment="1" applyProtection="1">
      <alignment horizontal="center" vertical="top"/>
    </xf>
    <xf numFmtId="0" fontId="20" fillId="0" borderId="48" xfId="2" applyFont="1" applyBorder="1" applyAlignment="1" applyProtection="1">
      <alignment horizontal="left" vertical="top" wrapText="1"/>
    </xf>
    <xf numFmtId="0" fontId="20" fillId="0" borderId="24" xfId="2" applyFont="1" applyBorder="1" applyAlignment="1" applyProtection="1">
      <alignment horizontal="left" vertical="top" wrapText="1"/>
    </xf>
    <xf numFmtId="0" fontId="20" fillId="0" borderId="49" xfId="2" applyFont="1" applyBorder="1" applyAlignment="1" applyProtection="1">
      <alignment horizontal="left" vertical="top" wrapText="1"/>
    </xf>
    <xf numFmtId="0" fontId="12" fillId="3" borderId="0" xfId="2" applyFont="1" applyFill="1" applyProtection="1">
      <alignment vertical="center"/>
    </xf>
    <xf numFmtId="184" fontId="12" fillId="0" borderId="10" xfId="0" applyNumberFormat="1" applyFont="1" applyBorder="1" applyAlignment="1" applyProtection="1">
      <alignment horizontal="center" vertical="top"/>
    </xf>
    <xf numFmtId="0" fontId="18" fillId="0" borderId="21" xfId="0" applyFont="1" applyBorder="1" applyAlignment="1" applyProtection="1">
      <alignment horizontal="center" vertical="top"/>
    </xf>
    <xf numFmtId="0" fontId="20" fillId="0" borderId="42" xfId="2" applyFont="1" applyBorder="1" applyAlignment="1" applyProtection="1">
      <alignment horizontal="left" vertical="top" wrapText="1"/>
    </xf>
    <xf numFmtId="0" fontId="20" fillId="0" borderId="0" xfId="2" applyFont="1" applyAlignment="1" applyProtection="1">
      <alignment horizontal="left" vertical="top" wrapText="1"/>
    </xf>
    <xf numFmtId="0" fontId="20" fillId="0" borderId="37" xfId="2" applyFont="1" applyBorder="1" applyAlignment="1" applyProtection="1">
      <alignment horizontal="left" vertical="top" wrapText="1"/>
    </xf>
    <xf numFmtId="0" fontId="20" fillId="0" borderId="32" xfId="2" applyFont="1" applyBorder="1" applyAlignment="1" applyProtection="1">
      <alignment horizontal="left" vertical="top" wrapText="1"/>
    </xf>
    <xf numFmtId="0" fontId="20" fillId="0" borderId="5" xfId="2" applyFont="1" applyBorder="1" applyAlignment="1" applyProtection="1">
      <alignment horizontal="left" vertical="top" wrapText="1"/>
    </xf>
    <xf numFmtId="0" fontId="20" fillId="0" borderId="28" xfId="2" applyFont="1" applyBorder="1" applyAlignment="1" applyProtection="1">
      <alignment horizontal="left" vertical="top" wrapText="1"/>
    </xf>
    <xf numFmtId="184" fontId="12" fillId="0" borderId="45" xfId="0" applyNumberFormat="1" applyFont="1" applyBorder="1" applyAlignment="1" applyProtection="1">
      <alignment horizontal="center" vertical="top"/>
    </xf>
    <xf numFmtId="0" fontId="18" fillId="0" borderId="20" xfId="0" applyFont="1" applyBorder="1" applyAlignment="1" applyProtection="1">
      <alignment horizontal="center" vertical="top"/>
    </xf>
    <xf numFmtId="0" fontId="20" fillId="0" borderId="33" xfId="2" applyFont="1" applyBorder="1" applyAlignment="1" applyProtection="1">
      <alignment horizontal="left" vertical="top" wrapText="1"/>
    </xf>
    <xf numFmtId="0" fontId="20" fillId="0" borderId="7" xfId="2" applyFont="1" applyBorder="1" applyAlignment="1" applyProtection="1">
      <alignment horizontal="left" vertical="top" wrapText="1"/>
    </xf>
    <xf numFmtId="0" fontId="20" fillId="0" borderId="8" xfId="2" applyFont="1" applyBorder="1" applyAlignment="1" applyProtection="1">
      <alignment horizontal="left" vertical="top" wrapText="1"/>
    </xf>
    <xf numFmtId="184" fontId="15" fillId="0" borderId="14" xfId="0" applyNumberFormat="1" applyFont="1" applyBorder="1" applyProtection="1">
      <alignment vertical="center"/>
    </xf>
    <xf numFmtId="49" fontId="15" fillId="0" borderId="14" xfId="0" applyNumberFormat="1" applyFont="1" applyBorder="1" applyProtection="1">
      <alignment vertical="center"/>
    </xf>
    <xf numFmtId="38" fontId="15" fillId="0" borderId="14" xfId="0" applyNumberFormat="1" applyFont="1" applyBorder="1" applyProtection="1">
      <alignment vertical="center"/>
    </xf>
    <xf numFmtId="0" fontId="12" fillId="0" borderId="35" xfId="0" applyFont="1" applyBorder="1" applyProtection="1">
      <alignment vertical="center"/>
    </xf>
    <xf numFmtId="0" fontId="12" fillId="0" borderId="34" xfId="0" applyFont="1" applyBorder="1" applyProtection="1">
      <alignment vertical="center"/>
    </xf>
    <xf numFmtId="0" fontId="12" fillId="0" borderId="21" xfId="0" applyFont="1" applyBorder="1" applyProtection="1">
      <alignment vertical="center"/>
    </xf>
    <xf numFmtId="0" fontId="12" fillId="0" borderId="33" xfId="0" applyFont="1" applyBorder="1" applyProtection="1">
      <alignment vertical="center"/>
    </xf>
    <xf numFmtId="0" fontId="12" fillId="0" borderId="7" xfId="0" applyFont="1" applyBorder="1" applyProtection="1">
      <alignment vertical="center"/>
    </xf>
    <xf numFmtId="0" fontId="12" fillId="0" borderId="8" xfId="0" applyFont="1" applyBorder="1" applyProtection="1">
      <alignment vertical="center"/>
    </xf>
    <xf numFmtId="0" fontId="12" fillId="0" borderId="40" xfId="0" applyFont="1" applyBorder="1" applyProtection="1">
      <alignment vertical="center"/>
    </xf>
    <xf numFmtId="0" fontId="12" fillId="0" borderId="20" xfId="0" applyFont="1" applyBorder="1" applyProtection="1">
      <alignment vertical="center"/>
    </xf>
    <xf numFmtId="0" fontId="6" fillId="0" borderId="0" xfId="1" applyNumberFormat="1" applyFont="1" applyAlignment="1" applyProtection="1">
      <alignment horizontal="right" vertical="top"/>
    </xf>
    <xf numFmtId="0" fontId="12" fillId="0" borderId="0" xfId="6" applyNumberFormat="1" applyFont="1" applyProtection="1">
      <alignment vertical="center"/>
    </xf>
    <xf numFmtId="0" fontId="12" fillId="0" borderId="0" xfId="1" applyNumberFormat="1" applyFont="1" applyProtection="1">
      <alignment vertical="center"/>
    </xf>
    <xf numFmtId="0" fontId="12" fillId="0" borderId="0" xfId="1" applyNumberFormat="1" applyFont="1" applyAlignment="1" applyProtection="1">
      <alignment horizontal="left" vertical="center"/>
    </xf>
  </cellXfs>
  <cellStyles count="18">
    <cellStyle name="ハイパーリンク 2" xfId="15" xr:uid="{00000000-0005-0000-0000-000000000000}"/>
    <cellStyle name="桁区切り 2" xfId="4" xr:uid="{00000000-0005-0000-0000-000001000000}"/>
    <cellStyle name="桁区切り 2 2" xfId="13" xr:uid="{00000000-0005-0000-0000-000002000000}"/>
    <cellStyle name="桁区切り 3" xfId="7" xr:uid="{00000000-0005-0000-0000-000003000000}"/>
    <cellStyle name="桁区切り 4" xfId="16" xr:uid="{00000000-0005-0000-0000-000004000000}"/>
    <cellStyle name="桁区切り 5" xfId="17" xr:uid="{00000000-0005-0000-0000-000005000000}"/>
    <cellStyle name="通貨 2" xfId="9" xr:uid="{00000000-0005-0000-0000-000006000000}"/>
    <cellStyle name="標準" xfId="0" builtinId="0"/>
    <cellStyle name="標準 2" xfId="10" xr:uid="{00000000-0005-0000-0000-000008000000}"/>
    <cellStyle name="標準 3 3" xfId="3" xr:uid="{00000000-0005-0000-0000-000009000000}"/>
    <cellStyle name="標準 4" xfId="8" xr:uid="{00000000-0005-0000-0000-00000A000000}"/>
    <cellStyle name="標準 5" xfId="2" xr:uid="{00000000-0005-0000-0000-00000B000000}"/>
    <cellStyle name="標準 5 2" xfId="1" xr:uid="{00000000-0005-0000-0000-00000C000000}"/>
    <cellStyle name="標準 5 2 2" xfId="6" xr:uid="{00000000-0005-0000-0000-00000D000000}"/>
    <cellStyle name="標準 5 2 2 2" xfId="12" xr:uid="{00000000-0005-0000-0000-00000E000000}"/>
    <cellStyle name="標準 5 2 2 3" xfId="11" xr:uid="{00000000-0005-0000-0000-00000F000000}"/>
    <cellStyle name="標準 8" xfId="14" xr:uid="{00000000-0005-0000-0000-000010000000}"/>
    <cellStyle name="標準 9" xfId="5" xr:uid="{00000000-0005-0000-0000-000011000000}"/>
  </cellStyles>
  <dxfs count="16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A6A6A6"/>
      <color rgb="FFFFE1FF"/>
      <color rgb="FFE2EFDA"/>
      <color rgb="FFFF0000"/>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D259"/>
  <sheetViews>
    <sheetView showGridLines="0" tabSelected="1" topLeftCell="B1" zoomScaleNormal="100" workbookViewId="0">
      <selection activeCell="B1" sqref="B1"/>
    </sheetView>
  </sheetViews>
  <sheetFormatPr defaultColWidth="9" defaultRowHeight="13.5" x14ac:dyDescent="0.15"/>
  <cols>
    <col min="1" max="1" width="6.5" style="187" hidden="1" customWidth="1"/>
    <col min="2" max="3" width="1.625" style="60" customWidth="1"/>
    <col min="4" max="4" width="7.25" style="60" customWidth="1"/>
    <col min="5" max="5" width="6.625" style="60" customWidth="1"/>
    <col min="6" max="6" width="5.25" style="60" customWidth="1"/>
    <col min="7" max="7" width="3.375" style="60" customWidth="1"/>
    <col min="8" max="8" width="8.25" style="60" customWidth="1"/>
    <col min="9" max="9" width="1.625" style="60" customWidth="1"/>
    <col min="10" max="10" width="3.875" style="60" customWidth="1"/>
    <col min="11" max="11" width="5.375" style="60" customWidth="1"/>
    <col min="12" max="12" width="6" style="60" customWidth="1"/>
    <col min="13" max="13" width="11.625" style="60" customWidth="1"/>
    <col min="14" max="14" width="4.875" style="60" customWidth="1"/>
    <col min="15" max="15" width="7.25" style="60" customWidth="1"/>
    <col min="16" max="16" width="7.75" style="60" customWidth="1"/>
    <col min="17" max="17" width="12" style="60" customWidth="1"/>
    <col min="18" max="18" width="13" style="60" customWidth="1"/>
    <col min="19" max="19" width="16.125" style="60" customWidth="1"/>
    <col min="20" max="24" width="2.625" style="60" customWidth="1"/>
    <col min="25" max="25" width="19.125" style="60" customWidth="1"/>
    <col min="26" max="26" width="2.625" style="60" customWidth="1"/>
    <col min="27" max="27" width="3.625" style="60" customWidth="1"/>
    <col min="28" max="30" width="2.5" style="60" hidden="1" customWidth="1"/>
    <col min="31" max="16384" width="9" style="60"/>
  </cols>
  <sheetData>
    <row r="1" spans="1:28" ht="30" customHeight="1" x14ac:dyDescent="0.15">
      <c r="A1" s="256" t="s">
        <v>188</v>
      </c>
      <c r="B1" s="55"/>
      <c r="C1" s="56" t="s">
        <v>43</v>
      </c>
      <c r="D1" s="57"/>
      <c r="E1" s="57"/>
      <c r="F1" s="57"/>
      <c r="G1" s="57"/>
      <c r="H1" s="57"/>
      <c r="I1" s="57"/>
      <c r="J1" s="57"/>
      <c r="K1" s="57"/>
      <c r="L1" s="57"/>
      <c r="M1" s="57"/>
      <c r="N1" s="57"/>
      <c r="O1" s="57"/>
      <c r="P1" s="57"/>
      <c r="Q1" s="57"/>
      <c r="R1" s="57"/>
      <c r="S1" s="57"/>
      <c r="T1" s="57"/>
      <c r="U1" s="57"/>
      <c r="V1" s="57"/>
      <c r="W1" s="255" t="s">
        <v>196</v>
      </c>
      <c r="X1" s="58"/>
      <c r="Y1" s="58"/>
      <c r="Z1" s="58"/>
      <c r="AA1" s="59"/>
      <c r="AB1" s="59"/>
    </row>
    <row r="2" spans="1:28" ht="15.75" hidden="1" customHeight="1" x14ac:dyDescent="0.15">
      <c r="A2" s="257" t="s">
        <v>36</v>
      </c>
      <c r="B2" s="61"/>
    </row>
    <row r="3" spans="1:28" ht="30" customHeight="1" x14ac:dyDescent="0.15">
      <c r="A3" s="257" t="s">
        <v>197</v>
      </c>
      <c r="B3" s="61"/>
      <c r="C3" s="62" t="s">
        <v>192</v>
      </c>
      <c r="D3" s="62"/>
      <c r="E3" s="62"/>
      <c r="F3" s="62"/>
      <c r="G3" s="62"/>
      <c r="H3" s="62"/>
      <c r="I3" s="62"/>
      <c r="J3" s="62"/>
      <c r="K3" s="62"/>
      <c r="L3" s="62"/>
      <c r="M3" s="62"/>
      <c r="N3" s="62"/>
      <c r="O3" s="62"/>
      <c r="P3" s="62"/>
      <c r="Q3" s="62"/>
      <c r="R3" s="62"/>
      <c r="S3" s="62"/>
      <c r="T3" s="62"/>
      <c r="U3" s="62"/>
      <c r="V3" s="62"/>
      <c r="W3" s="62"/>
      <c r="X3" s="62"/>
      <c r="Y3" s="62"/>
      <c r="Z3" s="62"/>
    </row>
    <row r="4" spans="1:28" ht="5.25" customHeight="1" x14ac:dyDescent="0.15">
      <c r="A4" s="61"/>
      <c r="B4" s="61"/>
      <c r="C4" s="63"/>
      <c r="D4" s="64"/>
      <c r="E4" s="64"/>
      <c r="F4" s="64"/>
      <c r="G4" s="64"/>
      <c r="H4" s="64"/>
      <c r="I4" s="64"/>
      <c r="J4" s="64"/>
      <c r="K4" s="64"/>
      <c r="L4" s="64"/>
      <c r="M4" s="64"/>
      <c r="N4" s="64"/>
      <c r="O4" s="64"/>
      <c r="P4" s="64"/>
      <c r="Q4" s="64"/>
      <c r="R4" s="64"/>
      <c r="S4" s="64"/>
      <c r="T4" s="64"/>
      <c r="U4" s="64"/>
      <c r="V4" s="64"/>
      <c r="W4" s="64"/>
      <c r="X4" s="64"/>
      <c r="Y4" s="64"/>
      <c r="Z4" s="65"/>
    </row>
    <row r="5" spans="1:28" ht="15" customHeight="1" x14ac:dyDescent="0.15">
      <c r="A5" s="61"/>
      <c r="B5" s="61"/>
      <c r="C5" s="66" t="s">
        <v>193</v>
      </c>
      <c r="D5" s="67"/>
      <c r="E5" s="67"/>
      <c r="F5" s="67"/>
      <c r="G5" s="67"/>
      <c r="H5" s="67"/>
      <c r="I5" s="67"/>
      <c r="J5" s="67"/>
      <c r="K5" s="67"/>
      <c r="L5" s="67"/>
      <c r="M5" s="67"/>
      <c r="N5" s="67"/>
      <c r="O5" s="67"/>
      <c r="P5" s="67"/>
      <c r="Q5" s="67"/>
      <c r="R5" s="67"/>
      <c r="S5" s="67"/>
      <c r="T5" s="67"/>
      <c r="U5" s="67"/>
      <c r="V5" s="67"/>
      <c r="W5" s="67"/>
      <c r="X5" s="67"/>
      <c r="Y5" s="67"/>
      <c r="Z5" s="68"/>
    </row>
    <row r="6" spans="1:28" ht="15" customHeight="1" x14ac:dyDescent="0.15">
      <c r="A6" s="61"/>
      <c r="B6" s="61"/>
      <c r="C6" s="66" t="s">
        <v>19</v>
      </c>
      <c r="D6" s="67"/>
      <c r="E6" s="67"/>
      <c r="F6" s="67"/>
      <c r="G6" s="67"/>
      <c r="H6" s="67"/>
      <c r="I6" s="67"/>
      <c r="J6" s="67"/>
      <c r="K6" s="67"/>
      <c r="L6" s="67"/>
      <c r="M6" s="67"/>
      <c r="N6" s="67"/>
      <c r="O6" s="67"/>
      <c r="P6" s="67"/>
      <c r="Q6" s="67"/>
      <c r="R6" s="67"/>
      <c r="S6" s="67"/>
      <c r="T6" s="67"/>
      <c r="U6" s="67"/>
      <c r="V6" s="67"/>
      <c r="W6" s="67"/>
      <c r="X6" s="67"/>
      <c r="Y6" s="67"/>
      <c r="Z6" s="68"/>
    </row>
    <row r="7" spans="1:28" ht="15" customHeight="1" x14ac:dyDescent="0.15">
      <c r="A7" s="61"/>
      <c r="B7" s="61"/>
      <c r="C7" s="66" t="s">
        <v>20</v>
      </c>
      <c r="D7" s="67"/>
      <c r="E7" s="67"/>
      <c r="F7" s="67"/>
      <c r="G7" s="67"/>
      <c r="H7" s="67"/>
      <c r="I7" s="67"/>
      <c r="J7" s="67"/>
      <c r="K7" s="67"/>
      <c r="L7" s="67"/>
      <c r="M7" s="67"/>
      <c r="N7" s="67"/>
      <c r="O7" s="67"/>
      <c r="P7" s="67"/>
      <c r="Q7" s="67"/>
      <c r="R7" s="67"/>
      <c r="S7" s="67"/>
      <c r="T7" s="67"/>
      <c r="U7" s="67"/>
      <c r="V7" s="67"/>
      <c r="W7" s="67"/>
      <c r="X7" s="67"/>
      <c r="Y7" s="67"/>
      <c r="Z7" s="68"/>
    </row>
    <row r="8" spans="1:28" ht="15" hidden="1" customHeight="1" x14ac:dyDescent="0.15">
      <c r="A8" s="61"/>
      <c r="B8" s="61"/>
      <c r="C8" s="66"/>
      <c r="D8" s="67"/>
      <c r="E8" s="67"/>
      <c r="F8" s="67"/>
      <c r="G8" s="67"/>
      <c r="H8" s="67"/>
      <c r="I8" s="67"/>
      <c r="J8" s="67"/>
      <c r="K8" s="67"/>
      <c r="L8" s="67"/>
      <c r="M8" s="67"/>
      <c r="N8" s="67"/>
      <c r="O8" s="67"/>
      <c r="P8" s="67"/>
      <c r="Q8" s="67"/>
      <c r="R8" s="67"/>
      <c r="S8" s="67"/>
      <c r="T8" s="67"/>
      <c r="U8" s="67"/>
      <c r="V8" s="67"/>
      <c r="W8" s="67"/>
      <c r="X8" s="67"/>
      <c r="Y8" s="67"/>
      <c r="Z8" s="68"/>
    </row>
    <row r="9" spans="1:28" ht="5.25" customHeight="1" x14ac:dyDescent="0.15">
      <c r="A9" s="61"/>
      <c r="B9" s="61"/>
      <c r="C9" s="69"/>
      <c r="D9" s="70"/>
      <c r="E9" s="70"/>
      <c r="F9" s="70"/>
      <c r="G9" s="70"/>
      <c r="H9" s="70"/>
      <c r="I9" s="70"/>
      <c r="J9" s="70"/>
      <c r="K9" s="70"/>
      <c r="L9" s="70"/>
      <c r="M9" s="70"/>
      <c r="N9" s="70"/>
      <c r="O9" s="70"/>
      <c r="P9" s="70"/>
      <c r="Q9" s="70"/>
      <c r="R9" s="70"/>
      <c r="S9" s="70"/>
      <c r="T9" s="70"/>
      <c r="U9" s="70"/>
      <c r="V9" s="70"/>
      <c r="W9" s="70"/>
      <c r="X9" s="70"/>
      <c r="Y9" s="70"/>
      <c r="Z9" s="71"/>
    </row>
    <row r="10" spans="1:28" ht="30" customHeight="1" x14ac:dyDescent="0.15">
      <c r="A10" s="61"/>
      <c r="B10" s="61"/>
    </row>
    <row r="11" spans="1:28" ht="15" hidden="1" customHeight="1" x14ac:dyDescent="0.15">
      <c r="A11" s="61"/>
      <c r="B11" s="61"/>
    </row>
    <row r="12" spans="1:28" ht="15" hidden="1" customHeight="1" x14ac:dyDescent="0.15">
      <c r="A12" s="61"/>
      <c r="B12" s="61"/>
    </row>
    <row r="13" spans="1:28" ht="20.100000000000001" customHeight="1" x14ac:dyDescent="0.15">
      <c r="A13" s="61"/>
      <c r="B13" s="61"/>
      <c r="C13" s="72" t="s">
        <v>27</v>
      </c>
      <c r="D13" s="73"/>
      <c r="E13" s="73"/>
      <c r="F13" s="73"/>
      <c r="G13" s="73"/>
      <c r="H13" s="74"/>
    </row>
    <row r="14" spans="1:28" ht="20.100000000000001" customHeight="1" x14ac:dyDescent="0.15">
      <c r="A14" s="61"/>
      <c r="B14" s="61"/>
      <c r="C14" s="75"/>
      <c r="D14" s="76"/>
      <c r="E14" s="76"/>
      <c r="F14" s="76"/>
      <c r="G14" s="76"/>
      <c r="H14" s="76"/>
      <c r="I14" s="77"/>
      <c r="J14" s="77"/>
      <c r="K14" s="77"/>
      <c r="L14" s="77"/>
      <c r="M14" s="77"/>
      <c r="N14" s="77"/>
      <c r="O14" s="77"/>
      <c r="P14" s="77"/>
      <c r="Q14" s="77"/>
      <c r="R14" s="77"/>
      <c r="S14" s="77"/>
      <c r="T14" s="77"/>
      <c r="U14" s="77"/>
      <c r="V14" s="77"/>
      <c r="W14" s="77"/>
      <c r="X14" s="77"/>
      <c r="Y14" s="77"/>
      <c r="Z14" s="78"/>
    </row>
    <row r="15" spans="1:28" ht="15" hidden="1" customHeight="1" x14ac:dyDescent="0.15">
      <c r="A15" s="61"/>
      <c r="B15" s="61"/>
      <c r="C15" s="75"/>
      <c r="D15" s="76"/>
      <c r="E15" s="76"/>
      <c r="F15" s="76"/>
      <c r="G15" s="76"/>
      <c r="H15" s="76"/>
      <c r="I15" s="79"/>
      <c r="J15" s="79"/>
      <c r="K15" s="79"/>
      <c r="L15" s="79"/>
      <c r="M15" s="79"/>
      <c r="N15" s="79"/>
      <c r="O15" s="79"/>
      <c r="P15" s="79"/>
      <c r="Q15" s="79"/>
      <c r="R15" s="79"/>
      <c r="S15" s="79"/>
      <c r="T15" s="79"/>
      <c r="U15" s="79"/>
      <c r="V15" s="79"/>
      <c r="W15" s="79"/>
      <c r="X15" s="79"/>
      <c r="Y15" s="79"/>
      <c r="Z15" s="80"/>
    </row>
    <row r="16" spans="1:28" ht="15" hidden="1" customHeight="1" x14ac:dyDescent="0.15">
      <c r="A16" s="61"/>
      <c r="B16" s="61"/>
      <c r="C16" s="75"/>
      <c r="D16" s="76"/>
      <c r="E16" s="76"/>
      <c r="F16" s="76"/>
      <c r="G16" s="76"/>
      <c r="H16" s="76"/>
      <c r="I16" s="79"/>
      <c r="J16" s="79"/>
      <c r="K16" s="79"/>
      <c r="L16" s="79"/>
      <c r="M16" s="79"/>
      <c r="N16" s="79"/>
      <c r="O16" s="79"/>
      <c r="P16" s="79"/>
      <c r="Q16" s="79"/>
      <c r="R16" s="79"/>
      <c r="S16" s="79"/>
      <c r="T16" s="79"/>
      <c r="U16" s="79"/>
      <c r="V16" s="79"/>
      <c r="W16" s="79"/>
      <c r="X16" s="79"/>
      <c r="Y16" s="79"/>
      <c r="Z16" s="80"/>
    </row>
    <row r="17" spans="1:26" ht="15" hidden="1" customHeight="1" x14ac:dyDescent="0.15">
      <c r="A17" s="61"/>
      <c r="B17" s="61"/>
      <c r="C17" s="75"/>
      <c r="D17" s="76"/>
      <c r="E17" s="76"/>
      <c r="F17" s="76"/>
      <c r="G17" s="76"/>
      <c r="H17" s="76"/>
      <c r="I17" s="79"/>
      <c r="J17" s="79"/>
      <c r="K17" s="79"/>
      <c r="L17" s="79"/>
      <c r="M17" s="79"/>
      <c r="N17" s="79"/>
      <c r="O17" s="79"/>
      <c r="P17" s="79"/>
      <c r="Q17" s="79"/>
      <c r="R17" s="79"/>
      <c r="S17" s="79"/>
      <c r="T17" s="79"/>
      <c r="U17" s="79"/>
      <c r="V17" s="79"/>
      <c r="W17" s="79"/>
      <c r="X17" s="79"/>
      <c r="Y17" s="79"/>
      <c r="Z17" s="80"/>
    </row>
    <row r="18" spans="1:26" ht="15" hidden="1" customHeight="1" x14ac:dyDescent="0.15">
      <c r="A18" s="61"/>
      <c r="B18" s="61"/>
      <c r="C18" s="75"/>
      <c r="D18" s="76"/>
      <c r="E18" s="76"/>
      <c r="F18" s="76"/>
      <c r="G18" s="76"/>
      <c r="H18" s="76"/>
      <c r="I18" s="79"/>
      <c r="J18" s="79"/>
      <c r="K18" s="79"/>
      <c r="L18" s="79"/>
      <c r="M18" s="79"/>
      <c r="N18" s="79"/>
      <c r="O18" s="79"/>
      <c r="P18" s="79"/>
      <c r="Q18" s="79"/>
      <c r="R18" s="79"/>
      <c r="S18" s="79"/>
      <c r="T18" s="79"/>
      <c r="U18" s="79"/>
      <c r="V18" s="79"/>
      <c r="W18" s="79"/>
      <c r="X18" s="79"/>
      <c r="Y18" s="79"/>
      <c r="Z18" s="80"/>
    </row>
    <row r="19" spans="1:26" ht="15" hidden="1" customHeight="1" x14ac:dyDescent="0.15">
      <c r="A19" s="61"/>
      <c r="B19" s="61"/>
      <c r="C19" s="75"/>
      <c r="D19" s="76"/>
      <c r="E19" s="76"/>
      <c r="F19" s="76"/>
      <c r="G19" s="76"/>
      <c r="H19" s="76"/>
      <c r="I19" s="79"/>
      <c r="J19" s="79"/>
      <c r="K19" s="79"/>
      <c r="L19" s="79"/>
      <c r="M19" s="79"/>
      <c r="N19" s="79"/>
      <c r="O19" s="79"/>
      <c r="P19" s="79"/>
      <c r="Q19" s="79"/>
      <c r="R19" s="79"/>
      <c r="S19" s="79"/>
      <c r="T19" s="79"/>
      <c r="U19" s="79"/>
      <c r="V19" s="79"/>
      <c r="W19" s="79"/>
      <c r="X19" s="79"/>
      <c r="Y19" s="79"/>
      <c r="Z19" s="80"/>
    </row>
    <row r="20" spans="1:26" ht="20.100000000000001" customHeight="1" x14ac:dyDescent="0.15">
      <c r="A20" s="61">
        <f>IF(TRIM($I20)="", 1001, 0)</f>
        <v>1001</v>
      </c>
      <c r="B20" s="61"/>
      <c r="C20" s="81"/>
      <c r="D20" s="82">
        <v>1</v>
      </c>
      <c r="E20" s="60" t="s">
        <v>0</v>
      </c>
      <c r="I20" s="10"/>
      <c r="J20" s="11"/>
      <c r="K20" s="11"/>
      <c r="L20" s="11"/>
      <c r="M20" s="11"/>
      <c r="N20" s="83"/>
      <c r="O20" s="83"/>
      <c r="P20" s="83"/>
      <c r="Q20" s="83"/>
      <c r="R20" s="83"/>
      <c r="S20" s="83"/>
      <c r="T20" s="83"/>
      <c r="U20" s="83"/>
      <c r="V20" s="83"/>
      <c r="W20" s="83"/>
      <c r="X20" s="83"/>
      <c r="Y20" s="83"/>
      <c r="Z20" s="80"/>
    </row>
    <row r="21" spans="1:26" ht="20.100000000000001" customHeight="1" x14ac:dyDescent="0.15">
      <c r="A21" s="61"/>
      <c r="B21" s="61"/>
      <c r="C21" s="81"/>
      <c r="D21" s="82"/>
      <c r="E21" s="79"/>
      <c r="F21" s="79"/>
      <c r="G21" s="79"/>
      <c r="H21" s="79"/>
      <c r="I21" s="84"/>
      <c r="J21" s="85" t="s">
        <v>190</v>
      </c>
      <c r="K21" s="85"/>
      <c r="L21" s="86"/>
      <c r="M21" s="86"/>
      <c r="N21" s="86"/>
      <c r="O21" s="86"/>
      <c r="P21" s="86"/>
      <c r="Q21" s="86"/>
      <c r="R21" s="86"/>
      <c r="S21" s="86"/>
      <c r="T21" s="86"/>
      <c r="U21" s="86"/>
      <c r="V21" s="86"/>
      <c r="W21" s="86"/>
      <c r="X21" s="86"/>
      <c r="Y21" s="86"/>
      <c r="Z21" s="80"/>
    </row>
    <row r="22" spans="1:26" ht="20.100000000000001" customHeight="1" x14ac:dyDescent="0.15">
      <c r="A22" s="61">
        <f>IF(AND(TRIM($I22)&lt;&gt;"", OR(ISERROR(FIND("@"&amp;LEFT($I22,3)&amp;"@", 都道府県3))=FALSE, ISERROR(FIND("@"&amp;LEFT($I22,4)&amp;"@",都道府県4))=FALSE))=FALSE, 1001, 0)</f>
        <v>1001</v>
      </c>
      <c r="B22" s="61"/>
      <c r="C22" s="81"/>
      <c r="D22" s="82">
        <v>2</v>
      </c>
      <c r="E22" s="60" t="s">
        <v>1</v>
      </c>
      <c r="I22" s="14"/>
      <c r="J22" s="14"/>
      <c r="K22" s="14"/>
      <c r="L22" s="14"/>
      <c r="M22" s="14"/>
      <c r="N22" s="14"/>
      <c r="O22" s="14"/>
      <c r="P22" s="14"/>
      <c r="Q22" s="14"/>
      <c r="R22" s="14"/>
      <c r="S22" s="14"/>
      <c r="T22" s="14"/>
      <c r="U22" s="14"/>
      <c r="V22" s="14"/>
      <c r="W22" s="14"/>
      <c r="X22" s="14"/>
      <c r="Y22" s="14"/>
      <c r="Z22" s="80"/>
    </row>
    <row r="23" spans="1:26" ht="20.100000000000001" customHeight="1" x14ac:dyDescent="0.15">
      <c r="A23" s="61"/>
      <c r="B23" s="61"/>
      <c r="C23" s="81"/>
      <c r="D23" s="82"/>
      <c r="E23" s="79"/>
      <c r="F23" s="79"/>
      <c r="G23" s="79"/>
      <c r="H23" s="79"/>
      <c r="I23" s="84"/>
      <c r="J23" s="85" t="s">
        <v>13</v>
      </c>
      <c r="K23" s="85"/>
      <c r="L23" s="86"/>
      <c r="M23" s="86"/>
      <c r="N23" s="86"/>
      <c r="O23" s="86"/>
      <c r="P23" s="86"/>
      <c r="Q23" s="86"/>
      <c r="R23" s="86"/>
      <c r="S23" s="86"/>
      <c r="T23" s="86"/>
      <c r="U23" s="86"/>
      <c r="V23" s="86"/>
      <c r="W23" s="86"/>
      <c r="X23" s="86"/>
      <c r="Y23" s="86"/>
      <c r="Z23" s="80"/>
    </row>
    <row r="24" spans="1:26" ht="20.100000000000001" customHeight="1" x14ac:dyDescent="0.15">
      <c r="A24" s="61">
        <f>IF(TRIM($I24)="", 1001, 0)</f>
        <v>1001</v>
      </c>
      <c r="B24" s="61"/>
      <c r="C24" s="81"/>
      <c r="D24" s="82">
        <v>3</v>
      </c>
      <c r="E24" s="60" t="s">
        <v>2</v>
      </c>
      <c r="I24" s="4"/>
      <c r="J24" s="4"/>
      <c r="K24" s="4"/>
      <c r="L24" s="4"/>
      <c r="M24" s="4"/>
      <c r="N24" s="4"/>
      <c r="O24" s="4"/>
      <c r="P24" s="4"/>
      <c r="Q24" s="4"/>
      <c r="R24" s="4"/>
      <c r="S24" s="4"/>
      <c r="T24" s="4"/>
      <c r="U24" s="4"/>
      <c r="V24" s="4"/>
      <c r="W24" s="4"/>
      <c r="X24" s="4"/>
      <c r="Y24" s="4"/>
      <c r="Z24" s="80"/>
    </row>
    <row r="25" spans="1:26" ht="20.100000000000001" customHeight="1" x14ac:dyDescent="0.15">
      <c r="A25" s="61"/>
      <c r="B25" s="61"/>
      <c r="C25" s="87"/>
      <c r="D25" s="79"/>
      <c r="E25" s="79"/>
      <c r="F25" s="79"/>
      <c r="G25" s="79"/>
      <c r="H25" s="79"/>
      <c r="I25" s="84"/>
      <c r="J25" s="85" t="s">
        <v>174</v>
      </c>
      <c r="K25" s="85"/>
      <c r="L25" s="86"/>
      <c r="M25" s="86"/>
      <c r="N25" s="86"/>
      <c r="O25" s="86"/>
      <c r="P25" s="86"/>
      <c r="Q25" s="86"/>
      <c r="R25" s="86"/>
      <c r="S25" s="86"/>
      <c r="T25" s="86"/>
      <c r="U25" s="86"/>
      <c r="V25" s="86"/>
      <c r="W25" s="86"/>
      <c r="X25" s="86"/>
      <c r="Y25" s="86"/>
      <c r="Z25" s="80"/>
    </row>
    <row r="26" spans="1:26" ht="20.100000000000001" customHeight="1" x14ac:dyDescent="0.15">
      <c r="A26" s="61">
        <f>IF(TRIM($I26)="", 1001, 0)</f>
        <v>1001</v>
      </c>
      <c r="B26" s="61"/>
      <c r="C26" s="81"/>
      <c r="D26" s="82">
        <v>4</v>
      </c>
      <c r="E26" s="60" t="s">
        <v>3</v>
      </c>
      <c r="I26" s="4"/>
      <c r="J26" s="4"/>
      <c r="K26" s="4"/>
      <c r="L26" s="4"/>
      <c r="M26" s="4"/>
      <c r="N26" s="4"/>
      <c r="O26" s="4"/>
      <c r="P26" s="4"/>
      <c r="Q26" s="4"/>
      <c r="R26" s="4"/>
      <c r="S26" s="4"/>
      <c r="T26" s="4"/>
      <c r="U26" s="4"/>
      <c r="V26" s="4"/>
      <c r="W26" s="4"/>
      <c r="X26" s="4"/>
      <c r="Y26" s="4"/>
      <c r="Z26" s="80"/>
    </row>
    <row r="27" spans="1:26" ht="20.100000000000001" customHeight="1" x14ac:dyDescent="0.15">
      <c r="A27" s="61"/>
      <c r="B27" s="61"/>
      <c r="C27" s="87"/>
      <c r="D27" s="79"/>
      <c r="E27" s="79"/>
      <c r="F27" s="79"/>
      <c r="G27" s="79"/>
      <c r="H27" s="79"/>
      <c r="I27" s="84"/>
      <c r="J27" s="85" t="s">
        <v>175</v>
      </c>
      <c r="K27" s="85"/>
      <c r="L27" s="86"/>
      <c r="M27" s="86"/>
      <c r="N27" s="86"/>
      <c r="O27" s="86"/>
      <c r="P27" s="86"/>
      <c r="Q27" s="86"/>
      <c r="R27" s="86"/>
      <c r="S27" s="86"/>
      <c r="T27" s="86"/>
      <c r="U27" s="86"/>
      <c r="V27" s="86"/>
      <c r="W27" s="86"/>
      <c r="X27" s="86"/>
      <c r="Y27" s="86"/>
      <c r="Z27" s="88"/>
    </row>
    <row r="28" spans="1:26" ht="20.100000000000001" customHeight="1" x14ac:dyDescent="0.15">
      <c r="A28" s="61">
        <f>IF(TRIM($I28)="", 1001, 0)</f>
        <v>1001</v>
      </c>
      <c r="B28" s="61"/>
      <c r="C28" s="81"/>
      <c r="D28" s="82">
        <v>5</v>
      </c>
      <c r="E28" s="60" t="s">
        <v>21</v>
      </c>
      <c r="I28" s="4"/>
      <c r="J28" s="4"/>
      <c r="K28" s="4"/>
      <c r="L28" s="4"/>
      <c r="M28" s="4"/>
      <c r="N28" s="4"/>
      <c r="O28" s="4"/>
      <c r="P28" s="4"/>
      <c r="Q28" s="4"/>
      <c r="R28" s="4"/>
      <c r="S28" s="4"/>
      <c r="T28" s="4"/>
      <c r="U28" s="4"/>
      <c r="V28" s="4"/>
      <c r="W28" s="4"/>
      <c r="X28" s="4"/>
      <c r="Y28" s="4"/>
      <c r="Z28" s="80"/>
    </row>
    <row r="29" spans="1:26" ht="20.100000000000001" customHeight="1" x14ac:dyDescent="0.15">
      <c r="A29" s="61"/>
      <c r="B29" s="61"/>
      <c r="C29" s="87"/>
      <c r="D29" s="79"/>
      <c r="E29" s="79"/>
      <c r="F29" s="79"/>
      <c r="G29" s="79"/>
      <c r="H29" s="79"/>
      <c r="I29" s="89"/>
      <c r="J29" s="85" t="s">
        <v>14</v>
      </c>
      <c r="K29" s="85"/>
      <c r="L29" s="86"/>
      <c r="M29" s="86"/>
      <c r="N29" s="86"/>
      <c r="O29" s="86"/>
      <c r="P29" s="86"/>
      <c r="Q29" s="86"/>
      <c r="R29" s="86"/>
      <c r="S29" s="86"/>
      <c r="T29" s="86"/>
      <c r="U29" s="86"/>
      <c r="V29" s="86"/>
      <c r="W29" s="86"/>
      <c r="X29" s="86"/>
      <c r="Y29" s="86"/>
      <c r="Z29" s="88"/>
    </row>
    <row r="30" spans="1:26" ht="20.100000000000001" customHeight="1" x14ac:dyDescent="0.15">
      <c r="A30" s="61">
        <f>IF(TRIM($I30)="", 1001, 0)</f>
        <v>1001</v>
      </c>
      <c r="B30" s="61"/>
      <c r="C30" s="81"/>
      <c r="D30" s="82">
        <v>6</v>
      </c>
      <c r="E30" s="60" t="s">
        <v>4</v>
      </c>
      <c r="I30" s="4"/>
      <c r="J30" s="4"/>
      <c r="K30" s="4"/>
      <c r="L30" s="4"/>
      <c r="M30" s="4"/>
      <c r="N30" s="4"/>
      <c r="O30" s="4"/>
      <c r="P30" s="4"/>
      <c r="Q30" s="4"/>
      <c r="R30" s="4"/>
      <c r="S30" s="4"/>
      <c r="T30" s="4"/>
      <c r="U30" s="4"/>
      <c r="V30" s="4"/>
      <c r="W30" s="4"/>
      <c r="X30" s="4"/>
      <c r="Y30" s="4"/>
      <c r="Z30" s="80"/>
    </row>
    <row r="31" spans="1:26" ht="20.100000000000001" customHeight="1" x14ac:dyDescent="0.15">
      <c r="A31" s="61"/>
      <c r="B31" s="61"/>
      <c r="C31" s="87"/>
      <c r="D31" s="79"/>
      <c r="E31" s="79"/>
      <c r="F31" s="79"/>
      <c r="G31" s="79"/>
      <c r="H31" s="79"/>
      <c r="I31" s="89"/>
      <c r="J31" s="85" t="s">
        <v>11</v>
      </c>
      <c r="K31" s="85"/>
      <c r="L31" s="86"/>
      <c r="M31" s="86"/>
      <c r="N31" s="86"/>
      <c r="O31" s="86"/>
      <c r="P31" s="86"/>
      <c r="Q31" s="86"/>
      <c r="R31" s="86"/>
      <c r="S31" s="86"/>
      <c r="T31" s="86"/>
      <c r="U31" s="86"/>
      <c r="V31" s="86"/>
      <c r="W31" s="86"/>
      <c r="X31" s="86"/>
      <c r="Y31" s="86"/>
      <c r="Z31" s="88"/>
    </row>
    <row r="32" spans="1:26" ht="20.100000000000001" customHeight="1" x14ac:dyDescent="0.15">
      <c r="A32" s="61">
        <f>IF(TRIM($I32)="", 1001, 0)</f>
        <v>1001</v>
      </c>
      <c r="B32" s="61"/>
      <c r="C32" s="81"/>
      <c r="D32" s="82">
        <v>7</v>
      </c>
      <c r="E32" s="60" t="s">
        <v>5</v>
      </c>
      <c r="I32" s="4"/>
      <c r="J32" s="4"/>
      <c r="K32" s="4"/>
      <c r="L32" s="4"/>
      <c r="M32" s="4"/>
      <c r="N32" s="4"/>
      <c r="O32" s="4"/>
      <c r="P32" s="4"/>
      <c r="Q32" s="4"/>
      <c r="R32" s="4"/>
      <c r="S32" s="4"/>
      <c r="T32" s="4"/>
      <c r="U32" s="4"/>
      <c r="V32" s="4"/>
      <c r="W32" s="4"/>
      <c r="X32" s="4"/>
      <c r="Y32" s="4"/>
      <c r="Z32" s="80"/>
    </row>
    <row r="33" spans="1:26" ht="20.100000000000001" customHeight="1" x14ac:dyDescent="0.15">
      <c r="A33" s="61"/>
      <c r="B33" s="61"/>
      <c r="C33" s="87"/>
      <c r="D33" s="79"/>
      <c r="E33" s="79"/>
      <c r="F33" s="79"/>
      <c r="G33" s="79"/>
      <c r="H33" s="79"/>
      <c r="I33" s="89"/>
      <c r="J33" s="85" t="s">
        <v>12</v>
      </c>
      <c r="K33" s="85"/>
      <c r="L33" s="86"/>
      <c r="M33" s="86"/>
      <c r="N33" s="86"/>
      <c r="O33" s="86"/>
      <c r="P33" s="86"/>
      <c r="Q33" s="86"/>
      <c r="R33" s="86"/>
      <c r="S33" s="86"/>
      <c r="T33" s="86"/>
      <c r="U33" s="86"/>
      <c r="V33" s="86"/>
      <c r="W33" s="86"/>
      <c r="X33" s="86"/>
      <c r="Y33" s="86"/>
      <c r="Z33" s="80"/>
    </row>
    <row r="34" spans="1:26" ht="20.100000000000001" customHeight="1" x14ac:dyDescent="0.15">
      <c r="A34" s="61">
        <f>IF(NOT(AND(TRIM($I34)&lt;&gt;"",ISNUMBER(VALUE(SUBSTITUTE($I34,"-",""))))), 1001, 0)</f>
        <v>1001</v>
      </c>
      <c r="B34" s="61"/>
      <c r="C34" s="81"/>
      <c r="D34" s="82">
        <v>8</v>
      </c>
      <c r="E34" s="60" t="s">
        <v>6</v>
      </c>
      <c r="I34" s="4"/>
      <c r="J34" s="4"/>
      <c r="K34" s="4"/>
      <c r="L34" s="4"/>
      <c r="M34" s="4"/>
      <c r="N34" s="83"/>
      <c r="O34" s="83"/>
      <c r="P34" s="83"/>
      <c r="Q34" s="83"/>
      <c r="R34" s="83"/>
      <c r="S34" s="83"/>
      <c r="T34" s="83"/>
      <c r="U34" s="83"/>
      <c r="V34" s="83"/>
      <c r="W34" s="83"/>
      <c r="X34" s="83"/>
      <c r="Y34" s="83"/>
      <c r="Z34" s="80"/>
    </row>
    <row r="35" spans="1:26" ht="20.100000000000001" customHeight="1" x14ac:dyDescent="0.15">
      <c r="A35" s="61"/>
      <c r="B35" s="61"/>
      <c r="C35" s="87"/>
      <c r="D35" s="79"/>
      <c r="E35" s="79"/>
      <c r="F35" s="79"/>
      <c r="G35" s="79"/>
      <c r="H35" s="79"/>
      <c r="I35" s="90"/>
      <c r="J35" s="85" t="s">
        <v>176</v>
      </c>
      <c r="K35" s="85"/>
      <c r="L35" s="86"/>
      <c r="M35" s="86"/>
      <c r="N35" s="86"/>
      <c r="O35" s="86"/>
      <c r="P35" s="86"/>
      <c r="Q35" s="86"/>
      <c r="R35" s="86"/>
      <c r="S35" s="86"/>
      <c r="T35" s="86"/>
      <c r="U35" s="86"/>
      <c r="V35" s="86"/>
      <c r="W35" s="86"/>
      <c r="X35" s="86"/>
      <c r="Y35" s="86"/>
      <c r="Z35" s="80"/>
    </row>
    <row r="36" spans="1:26" ht="20.100000000000001" customHeight="1" x14ac:dyDescent="0.15">
      <c r="A36" s="61">
        <f>IF(NOT(AND(TRIM($I36)&lt;&gt;"",ISNUMBER(VALUE(SUBSTITUTE($I36,"-",""))))), 1001, 0)</f>
        <v>1001</v>
      </c>
      <c r="B36" s="61"/>
      <c r="C36" s="81"/>
      <c r="D36" s="82">
        <v>9</v>
      </c>
      <c r="E36" s="60" t="s">
        <v>7</v>
      </c>
      <c r="I36" s="4"/>
      <c r="J36" s="4"/>
      <c r="K36" s="4"/>
      <c r="L36" s="4"/>
      <c r="M36" s="4"/>
      <c r="N36" s="83"/>
      <c r="O36" s="83"/>
      <c r="P36" s="83"/>
      <c r="Q36" s="83"/>
      <c r="R36" s="83"/>
      <c r="S36" s="83"/>
      <c r="T36" s="83"/>
      <c r="U36" s="83"/>
      <c r="V36" s="83"/>
      <c r="W36" s="83"/>
      <c r="X36" s="83"/>
      <c r="Y36" s="83"/>
      <c r="Z36" s="80"/>
    </row>
    <row r="37" spans="1:26" ht="20.100000000000001" customHeight="1" x14ac:dyDescent="0.15">
      <c r="A37" s="61"/>
      <c r="B37" s="61"/>
      <c r="C37" s="87"/>
      <c r="D37" s="79"/>
      <c r="E37" s="79"/>
      <c r="F37" s="79"/>
      <c r="G37" s="79"/>
      <c r="H37" s="79"/>
      <c r="I37" s="89"/>
      <c r="J37" s="85" t="s">
        <v>177</v>
      </c>
      <c r="K37" s="85"/>
      <c r="L37" s="86"/>
      <c r="M37" s="86"/>
      <c r="N37" s="86"/>
      <c r="O37" s="86"/>
      <c r="P37" s="86"/>
      <c r="Q37" s="86"/>
      <c r="R37" s="86"/>
      <c r="S37" s="86"/>
      <c r="T37" s="86"/>
      <c r="U37" s="86"/>
      <c r="V37" s="86"/>
      <c r="W37" s="86"/>
      <c r="X37" s="86"/>
      <c r="Y37" s="86"/>
      <c r="Z37" s="80"/>
    </row>
    <row r="38" spans="1:26" ht="20.100000000000001" customHeight="1" x14ac:dyDescent="0.15">
      <c r="A38" s="61"/>
      <c r="B38" s="61"/>
      <c r="C38" s="81"/>
      <c r="D38" s="82">
        <v>10</v>
      </c>
      <c r="E38" s="60" t="s">
        <v>10</v>
      </c>
      <c r="I38" s="4"/>
      <c r="J38" s="4"/>
      <c r="K38" s="4"/>
      <c r="L38" s="4"/>
      <c r="M38" s="4"/>
      <c r="N38" s="4"/>
      <c r="O38" s="4"/>
      <c r="P38" s="4"/>
      <c r="Q38" s="4"/>
      <c r="R38" s="4"/>
      <c r="S38" s="4"/>
      <c r="T38" s="4"/>
      <c r="U38" s="4"/>
      <c r="V38" s="4"/>
      <c r="W38" s="4"/>
      <c r="X38" s="4"/>
      <c r="Y38" s="4"/>
      <c r="Z38" s="80"/>
    </row>
    <row r="39" spans="1:26" ht="20.100000000000001" customHeight="1" x14ac:dyDescent="0.15">
      <c r="A39" s="61"/>
      <c r="B39" s="61"/>
      <c r="C39" s="87"/>
      <c r="D39" s="79"/>
      <c r="E39" s="79"/>
      <c r="F39" s="79"/>
      <c r="G39" s="79"/>
      <c r="H39" s="79"/>
      <c r="I39" s="89"/>
      <c r="J39" s="85" t="s">
        <v>22</v>
      </c>
      <c r="K39" s="85"/>
      <c r="L39" s="86"/>
      <c r="M39" s="86"/>
      <c r="N39" s="86"/>
      <c r="O39" s="86"/>
      <c r="P39" s="86"/>
      <c r="Q39" s="86"/>
      <c r="R39" s="86"/>
      <c r="S39" s="86"/>
      <c r="T39" s="86"/>
      <c r="U39" s="86"/>
      <c r="V39" s="86"/>
      <c r="W39" s="86"/>
      <c r="X39" s="86"/>
      <c r="Y39" s="86"/>
      <c r="Z39" s="80"/>
    </row>
    <row r="40" spans="1:26" ht="20.100000000000001" customHeight="1" x14ac:dyDescent="0.15">
      <c r="A40" s="61">
        <f>IF(AND($I40&lt;&gt;"一致する", $I40&lt;&gt;"一致しない"), 1001, 0)</f>
        <v>0</v>
      </c>
      <c r="B40" s="61"/>
      <c r="C40" s="81"/>
      <c r="D40" s="82">
        <v>11</v>
      </c>
      <c r="E40" s="60" t="s">
        <v>163</v>
      </c>
      <c r="I40" s="4" t="s">
        <v>178</v>
      </c>
      <c r="J40" s="15"/>
      <c r="K40" s="15"/>
      <c r="L40" s="15"/>
      <c r="M40" s="15"/>
      <c r="N40" s="83"/>
      <c r="O40" s="83"/>
      <c r="P40" s="83"/>
      <c r="Q40" s="83"/>
      <c r="R40" s="83"/>
      <c r="S40" s="83"/>
      <c r="T40" s="83"/>
      <c r="U40" s="83"/>
      <c r="V40" s="83"/>
      <c r="W40" s="83"/>
      <c r="X40" s="83"/>
      <c r="Y40" s="83"/>
      <c r="Z40" s="80"/>
    </row>
    <row r="41" spans="1:26" ht="20.100000000000001" customHeight="1" x14ac:dyDescent="0.15">
      <c r="A41" s="61"/>
      <c r="B41" s="61"/>
      <c r="C41" s="87"/>
      <c r="D41" s="79"/>
      <c r="E41" s="79"/>
      <c r="F41" s="79"/>
      <c r="G41" s="79"/>
      <c r="H41" s="79"/>
      <c r="I41" s="89"/>
      <c r="J41" s="91" t="s">
        <v>183</v>
      </c>
      <c r="K41" s="85"/>
      <c r="L41" s="86"/>
      <c r="M41" s="86"/>
      <c r="N41" s="86"/>
      <c r="O41" s="86"/>
      <c r="P41" s="86"/>
      <c r="Q41" s="86"/>
      <c r="R41" s="86"/>
      <c r="S41" s="86"/>
      <c r="T41" s="86"/>
      <c r="U41" s="86"/>
      <c r="V41" s="86"/>
      <c r="W41" s="86"/>
      <c r="X41" s="86"/>
      <c r="Y41" s="86"/>
      <c r="Z41" s="80"/>
    </row>
    <row r="42" spans="1:26" ht="20.100000000000001" customHeight="1" x14ac:dyDescent="0.15">
      <c r="A42" s="61"/>
      <c r="B42" s="61"/>
      <c r="C42" s="92"/>
      <c r="D42" s="93"/>
      <c r="E42" s="93"/>
      <c r="F42" s="93"/>
      <c r="G42" s="93"/>
      <c r="H42" s="93"/>
      <c r="I42" s="94"/>
      <c r="J42" s="94"/>
      <c r="K42" s="94"/>
      <c r="L42" s="94"/>
      <c r="M42" s="94"/>
      <c r="N42" s="94"/>
      <c r="O42" s="94"/>
      <c r="P42" s="94"/>
      <c r="Q42" s="94"/>
      <c r="R42" s="94"/>
      <c r="S42" s="94"/>
      <c r="T42" s="94"/>
      <c r="U42" s="94"/>
      <c r="V42" s="94"/>
      <c r="W42" s="94"/>
      <c r="X42" s="94"/>
      <c r="Y42" s="94"/>
      <c r="Z42" s="95"/>
    </row>
    <row r="43" spans="1:26" ht="20.100000000000001" customHeight="1" x14ac:dyDescent="0.15">
      <c r="A43" s="61"/>
      <c r="B43" s="61"/>
      <c r="C43" s="79"/>
      <c r="D43" s="79"/>
      <c r="E43" s="79"/>
      <c r="F43" s="79"/>
      <c r="G43" s="79"/>
      <c r="H43" s="79"/>
      <c r="I43" s="96"/>
      <c r="J43" s="97"/>
      <c r="K43" s="97"/>
      <c r="L43" s="97"/>
      <c r="M43" s="97"/>
      <c r="N43" s="97"/>
      <c r="O43" s="97"/>
      <c r="P43" s="97"/>
      <c r="Q43" s="97"/>
      <c r="R43" s="97"/>
      <c r="S43" s="97"/>
      <c r="T43" s="97"/>
      <c r="U43" s="97"/>
      <c r="V43" s="97"/>
      <c r="W43" s="97"/>
      <c r="X43" s="97"/>
      <c r="Y43" s="97"/>
      <c r="Z43" s="79"/>
    </row>
    <row r="44" spans="1:26" ht="15" hidden="1" customHeight="1" x14ac:dyDescent="0.15">
      <c r="A44" s="61"/>
      <c r="B44" s="61"/>
      <c r="C44" s="79"/>
      <c r="D44" s="79"/>
      <c r="E44" s="79"/>
      <c r="F44" s="79"/>
      <c r="G44" s="79"/>
      <c r="H44" s="79"/>
      <c r="I44" s="96"/>
      <c r="J44" s="79"/>
      <c r="K44" s="79"/>
      <c r="L44" s="79"/>
      <c r="M44" s="79"/>
      <c r="N44" s="79"/>
      <c r="O44" s="79"/>
      <c r="P44" s="79"/>
      <c r="Q44" s="79"/>
      <c r="R44" s="79"/>
      <c r="S44" s="79"/>
      <c r="T44" s="79"/>
      <c r="U44" s="79"/>
      <c r="V44" s="79"/>
      <c r="W44" s="79"/>
      <c r="X44" s="79"/>
    </row>
    <row r="45" spans="1:26" ht="15" hidden="1" customHeight="1" x14ac:dyDescent="0.15">
      <c r="A45" s="61"/>
      <c r="B45" s="61"/>
      <c r="C45" s="79"/>
      <c r="D45" s="79"/>
      <c r="E45" s="79"/>
      <c r="F45" s="79"/>
      <c r="G45" s="79"/>
      <c r="H45" s="79"/>
      <c r="I45" s="96"/>
      <c r="J45" s="97"/>
      <c r="K45" s="97"/>
      <c r="L45" s="97"/>
      <c r="M45" s="97"/>
      <c r="N45" s="97"/>
      <c r="O45" s="97"/>
      <c r="P45" s="97"/>
      <c r="Q45" s="97"/>
      <c r="R45" s="97"/>
      <c r="S45" s="97"/>
      <c r="T45" s="79"/>
      <c r="U45" s="79"/>
      <c r="V45" s="79"/>
      <c r="W45" s="79"/>
      <c r="X45" s="79"/>
    </row>
    <row r="46" spans="1:26" ht="15" hidden="1" customHeight="1" x14ac:dyDescent="0.15">
      <c r="A46" s="61"/>
      <c r="B46" s="61"/>
      <c r="C46" s="79"/>
      <c r="D46" s="79"/>
      <c r="E46" s="79"/>
      <c r="F46" s="79"/>
      <c r="G46" s="79"/>
      <c r="H46" s="79"/>
      <c r="I46" s="96"/>
      <c r="J46" s="79"/>
      <c r="K46" s="79"/>
      <c r="L46" s="79"/>
      <c r="M46" s="79"/>
      <c r="N46" s="79"/>
      <c r="O46" s="79"/>
      <c r="P46" s="79"/>
      <c r="Q46" s="79"/>
      <c r="R46" s="79"/>
      <c r="S46" s="79"/>
      <c r="T46" s="79"/>
      <c r="U46" s="79"/>
      <c r="V46" s="79"/>
      <c r="W46" s="79"/>
      <c r="X46" s="79"/>
    </row>
    <row r="47" spans="1:26" ht="15" hidden="1" customHeight="1" x14ac:dyDescent="0.15">
      <c r="A47" s="61"/>
      <c r="B47" s="61"/>
      <c r="C47" s="79"/>
      <c r="D47" s="79"/>
      <c r="E47" s="79"/>
      <c r="F47" s="79"/>
      <c r="G47" s="79"/>
      <c r="H47" s="79"/>
      <c r="I47" s="96"/>
      <c r="J47" s="79"/>
      <c r="K47" s="79"/>
      <c r="L47" s="79"/>
      <c r="M47" s="79"/>
      <c r="N47" s="79"/>
      <c r="O47" s="79"/>
      <c r="P47" s="79"/>
      <c r="Q47" s="79"/>
      <c r="R47" s="79"/>
      <c r="S47" s="79"/>
      <c r="T47" s="79"/>
      <c r="U47" s="79"/>
      <c r="V47" s="79"/>
      <c r="W47" s="79"/>
      <c r="X47" s="79"/>
    </row>
    <row r="48" spans="1:26" ht="15" hidden="1" customHeight="1" x14ac:dyDescent="0.15">
      <c r="A48" s="61"/>
      <c r="B48" s="61"/>
      <c r="C48" s="79"/>
      <c r="D48" s="79"/>
      <c r="E48" s="79"/>
      <c r="F48" s="79"/>
      <c r="G48" s="79"/>
      <c r="H48" s="79"/>
      <c r="I48" s="96"/>
      <c r="J48" s="97"/>
      <c r="K48" s="97"/>
      <c r="L48" s="97"/>
      <c r="M48" s="97"/>
      <c r="N48" s="97"/>
      <c r="O48" s="97"/>
      <c r="P48" s="97"/>
      <c r="Q48" s="97"/>
      <c r="R48" s="97"/>
      <c r="S48" s="97"/>
      <c r="T48" s="79"/>
      <c r="U48" s="79"/>
      <c r="V48" s="79"/>
      <c r="W48" s="79"/>
      <c r="X48" s="79"/>
    </row>
    <row r="49" spans="1:26" ht="15" hidden="1" customHeight="1" x14ac:dyDescent="0.15">
      <c r="A49" s="61"/>
      <c r="B49" s="61"/>
      <c r="C49" s="79"/>
      <c r="D49" s="79"/>
      <c r="E49" s="79"/>
      <c r="F49" s="79"/>
      <c r="G49" s="79"/>
      <c r="H49" s="79"/>
      <c r="I49" s="96"/>
      <c r="J49" s="79"/>
      <c r="K49" s="79"/>
      <c r="L49" s="79"/>
      <c r="M49" s="79"/>
      <c r="N49" s="79"/>
      <c r="O49" s="79"/>
      <c r="P49" s="79"/>
      <c r="Q49" s="79"/>
      <c r="R49" s="79"/>
      <c r="S49" s="79"/>
      <c r="T49" s="79"/>
      <c r="U49" s="79"/>
      <c r="V49" s="79"/>
      <c r="W49" s="79"/>
      <c r="X49" s="79"/>
    </row>
    <row r="50" spans="1:26" ht="15" hidden="1" customHeight="1" x14ac:dyDescent="0.15">
      <c r="A50" s="61"/>
      <c r="B50" s="61"/>
      <c r="C50" s="79"/>
      <c r="D50" s="79"/>
      <c r="E50" s="79"/>
      <c r="F50" s="79"/>
      <c r="G50" s="79"/>
      <c r="H50" s="79"/>
      <c r="I50" s="96"/>
      <c r="J50" s="79"/>
      <c r="K50" s="79"/>
      <c r="L50" s="79"/>
      <c r="M50" s="79"/>
      <c r="N50" s="79"/>
      <c r="O50" s="79"/>
      <c r="P50" s="79"/>
      <c r="Q50" s="79"/>
      <c r="R50" s="79"/>
      <c r="S50" s="79"/>
      <c r="T50" s="79"/>
      <c r="U50" s="79"/>
      <c r="V50" s="79"/>
      <c r="W50" s="79"/>
      <c r="X50" s="79"/>
    </row>
    <row r="51" spans="1:26" ht="15" hidden="1" customHeight="1" x14ac:dyDescent="0.15">
      <c r="A51" s="61"/>
      <c r="B51" s="61"/>
      <c r="C51" s="79"/>
      <c r="D51" s="79"/>
      <c r="E51" s="79"/>
      <c r="F51" s="79"/>
      <c r="G51" s="79"/>
      <c r="H51" s="79"/>
      <c r="I51" s="96"/>
      <c r="J51" s="97"/>
      <c r="K51" s="97"/>
      <c r="L51" s="97"/>
      <c r="M51" s="97"/>
      <c r="N51" s="97"/>
      <c r="O51" s="97"/>
      <c r="P51" s="97"/>
      <c r="Q51" s="97"/>
      <c r="R51" s="97"/>
      <c r="S51" s="97"/>
      <c r="T51" s="79"/>
      <c r="U51" s="79"/>
      <c r="V51" s="79"/>
      <c r="W51" s="79"/>
      <c r="X51" s="79"/>
    </row>
    <row r="52" spans="1:26" ht="15" hidden="1" customHeight="1" x14ac:dyDescent="0.15">
      <c r="A52" s="61"/>
      <c r="B52" s="61"/>
      <c r="C52" s="79"/>
      <c r="D52" s="79"/>
      <c r="E52" s="79"/>
      <c r="F52" s="79"/>
      <c r="G52" s="79"/>
      <c r="H52" s="79"/>
      <c r="I52" s="96"/>
      <c r="J52" s="79"/>
      <c r="K52" s="79"/>
      <c r="L52" s="79"/>
      <c r="M52" s="79"/>
      <c r="N52" s="79"/>
      <c r="O52" s="79"/>
      <c r="P52" s="79"/>
      <c r="Q52" s="79"/>
      <c r="R52" s="79"/>
      <c r="S52" s="79"/>
      <c r="T52" s="79"/>
      <c r="U52" s="79"/>
      <c r="V52" s="79"/>
      <c r="W52" s="79"/>
      <c r="X52" s="79"/>
    </row>
    <row r="53" spans="1:26" ht="15" hidden="1" customHeight="1" x14ac:dyDescent="0.15">
      <c r="A53" s="61"/>
      <c r="B53" s="61"/>
      <c r="C53" s="79"/>
      <c r="D53" s="79"/>
      <c r="E53" s="79"/>
      <c r="F53" s="79"/>
      <c r="G53" s="79"/>
      <c r="H53" s="79"/>
      <c r="I53" s="96"/>
      <c r="J53" s="79"/>
      <c r="K53" s="79"/>
      <c r="L53" s="79"/>
      <c r="M53" s="79"/>
      <c r="N53" s="79"/>
      <c r="O53" s="79"/>
      <c r="P53" s="79"/>
      <c r="Q53" s="79"/>
      <c r="R53" s="79"/>
      <c r="S53" s="79"/>
      <c r="T53" s="79"/>
      <c r="U53" s="79"/>
      <c r="V53" s="79"/>
      <c r="W53" s="79"/>
      <c r="X53" s="79"/>
    </row>
    <row r="54" spans="1:26" ht="15" hidden="1" customHeight="1" x14ac:dyDescent="0.15">
      <c r="A54" s="61"/>
      <c r="B54" s="61"/>
      <c r="C54" s="79"/>
      <c r="D54" s="79"/>
      <c r="E54" s="79"/>
      <c r="F54" s="79"/>
      <c r="G54" s="79"/>
      <c r="H54" s="79"/>
      <c r="I54" s="96"/>
      <c r="J54" s="79"/>
      <c r="K54" s="79"/>
      <c r="L54" s="79"/>
      <c r="M54" s="79"/>
      <c r="N54" s="79"/>
      <c r="O54" s="79"/>
      <c r="P54" s="79"/>
      <c r="Q54" s="79"/>
      <c r="R54" s="79"/>
      <c r="S54" s="79"/>
      <c r="T54" s="79"/>
      <c r="U54" s="79"/>
      <c r="V54" s="79"/>
      <c r="W54" s="79"/>
      <c r="X54" s="79"/>
    </row>
    <row r="55" spans="1:26" ht="15" hidden="1" customHeight="1" x14ac:dyDescent="0.15">
      <c r="A55" s="61"/>
      <c r="B55" s="61"/>
      <c r="C55" s="79"/>
      <c r="D55" s="79"/>
      <c r="E55" s="79"/>
      <c r="F55" s="79"/>
      <c r="G55" s="79"/>
      <c r="H55" s="79"/>
      <c r="I55" s="96"/>
      <c r="J55" s="97"/>
      <c r="K55" s="97"/>
      <c r="L55" s="97"/>
      <c r="M55" s="97"/>
      <c r="N55" s="97"/>
      <c r="O55" s="97"/>
      <c r="P55" s="97"/>
      <c r="Q55" s="97"/>
      <c r="R55" s="97"/>
      <c r="S55" s="97"/>
      <c r="T55" s="79"/>
      <c r="U55" s="79"/>
      <c r="V55" s="79"/>
      <c r="W55" s="79"/>
      <c r="X55" s="79"/>
    </row>
    <row r="56" spans="1:26" ht="15" hidden="1" customHeight="1" x14ac:dyDescent="0.15">
      <c r="A56" s="61"/>
      <c r="B56" s="61"/>
      <c r="C56" s="79"/>
      <c r="D56" s="79"/>
      <c r="E56" s="79"/>
      <c r="F56" s="79"/>
      <c r="G56" s="79"/>
      <c r="H56" s="79"/>
      <c r="I56" s="96"/>
      <c r="J56" s="79"/>
      <c r="K56" s="79"/>
      <c r="L56" s="79"/>
      <c r="M56" s="79"/>
      <c r="N56" s="79"/>
      <c r="O56" s="79"/>
      <c r="P56" s="79"/>
      <c r="Q56" s="79"/>
      <c r="R56" s="79"/>
      <c r="S56" s="79"/>
      <c r="T56" s="79"/>
      <c r="U56" s="79"/>
      <c r="V56" s="79"/>
      <c r="W56" s="79"/>
      <c r="X56" s="79"/>
    </row>
    <row r="57" spans="1:26" ht="15" hidden="1" customHeight="1" x14ac:dyDescent="0.15">
      <c r="A57" s="61"/>
      <c r="B57" s="61"/>
      <c r="C57" s="79"/>
      <c r="D57" s="79"/>
      <c r="E57" s="79"/>
      <c r="F57" s="79"/>
      <c r="G57" s="79"/>
      <c r="H57" s="79"/>
      <c r="I57" s="96"/>
      <c r="J57" s="79"/>
      <c r="K57" s="79"/>
      <c r="L57" s="79"/>
      <c r="M57" s="79"/>
      <c r="N57" s="79"/>
      <c r="O57" s="79"/>
      <c r="P57" s="79"/>
      <c r="Q57" s="79"/>
      <c r="R57" s="79"/>
      <c r="S57" s="79"/>
      <c r="T57" s="79"/>
      <c r="U57" s="79"/>
      <c r="V57" s="79"/>
      <c r="W57" s="79"/>
      <c r="X57" s="79"/>
    </row>
    <row r="58" spans="1:26" ht="15" hidden="1" customHeight="1" x14ac:dyDescent="0.15">
      <c r="A58" s="61"/>
      <c r="B58" s="61"/>
      <c r="C58" s="79"/>
      <c r="D58" s="79"/>
      <c r="E58" s="79"/>
      <c r="F58" s="79"/>
      <c r="G58" s="79"/>
      <c r="H58" s="79"/>
      <c r="I58" s="96"/>
      <c r="J58" s="97"/>
      <c r="K58" s="97"/>
      <c r="L58" s="97"/>
      <c r="M58" s="97"/>
      <c r="N58" s="97"/>
      <c r="O58" s="97"/>
      <c r="P58" s="97"/>
      <c r="Q58" s="97"/>
      <c r="R58" s="97"/>
      <c r="S58" s="97"/>
      <c r="T58" s="79"/>
      <c r="U58" s="79"/>
      <c r="V58" s="79"/>
      <c r="W58" s="79"/>
      <c r="X58" s="79"/>
    </row>
    <row r="59" spans="1:26" ht="20.100000000000001" customHeight="1" x14ac:dyDescent="0.15">
      <c r="A59" s="61"/>
      <c r="B59" s="61"/>
      <c r="C59" s="79"/>
      <c r="D59" s="79"/>
      <c r="E59" s="79"/>
      <c r="F59" s="79"/>
      <c r="G59" s="79"/>
      <c r="H59" s="79"/>
      <c r="I59" s="96"/>
      <c r="J59" s="79"/>
      <c r="K59" s="79"/>
      <c r="L59" s="79"/>
      <c r="M59" s="79"/>
      <c r="N59" s="79"/>
      <c r="O59" s="79"/>
      <c r="P59" s="79"/>
      <c r="Q59" s="79"/>
      <c r="R59" s="79"/>
      <c r="S59" s="79"/>
      <c r="T59" s="79"/>
      <c r="U59" s="79"/>
      <c r="V59" s="79"/>
      <c r="W59" s="79"/>
      <c r="X59" s="79"/>
    </row>
    <row r="60" spans="1:26" ht="20.100000000000001" customHeight="1" x14ac:dyDescent="0.15">
      <c r="A60" s="61"/>
      <c r="B60" s="61"/>
      <c r="C60" s="72" t="s">
        <v>28</v>
      </c>
      <c r="D60" s="73"/>
      <c r="E60" s="73"/>
      <c r="F60" s="73"/>
      <c r="G60" s="73"/>
      <c r="H60" s="74"/>
      <c r="I60" s="98"/>
    </row>
    <row r="61" spans="1:26" ht="20.100000000000001" customHeight="1" x14ac:dyDescent="0.15">
      <c r="A61" s="61"/>
      <c r="B61" s="61"/>
      <c r="C61" s="75"/>
      <c r="D61" s="99"/>
      <c r="E61" s="76"/>
      <c r="F61" s="76"/>
      <c r="G61" s="76"/>
      <c r="H61" s="76"/>
      <c r="I61" s="100"/>
      <c r="J61" s="77"/>
      <c r="K61" s="77"/>
      <c r="L61" s="77"/>
      <c r="M61" s="77"/>
      <c r="N61" s="77"/>
      <c r="O61" s="77"/>
      <c r="P61" s="77"/>
      <c r="Q61" s="77"/>
      <c r="R61" s="77"/>
      <c r="S61" s="77"/>
      <c r="T61" s="77"/>
      <c r="U61" s="77"/>
      <c r="V61" s="77"/>
      <c r="W61" s="77"/>
      <c r="X61" s="77"/>
      <c r="Y61" s="77"/>
      <c r="Z61" s="78"/>
    </row>
    <row r="62" spans="1:26" ht="35.1" customHeight="1" x14ac:dyDescent="0.15">
      <c r="A62" s="61"/>
      <c r="B62" s="61"/>
      <c r="C62" s="75"/>
      <c r="D62" s="101" t="s">
        <v>166</v>
      </c>
      <c r="E62" s="101"/>
      <c r="F62" s="101"/>
      <c r="G62" s="101"/>
      <c r="H62" s="101"/>
      <c r="I62" s="101"/>
      <c r="J62" s="101"/>
      <c r="K62" s="101"/>
      <c r="L62" s="101"/>
      <c r="M62" s="101"/>
      <c r="N62" s="101"/>
      <c r="O62" s="101"/>
      <c r="P62" s="101"/>
      <c r="Q62" s="101"/>
      <c r="R62" s="101"/>
      <c r="S62" s="101"/>
      <c r="T62" s="101"/>
      <c r="U62" s="101"/>
      <c r="V62" s="101"/>
      <c r="W62" s="101"/>
      <c r="X62" s="101"/>
      <c r="Y62" s="101"/>
      <c r="Z62" s="102"/>
    </row>
    <row r="63" spans="1:26" s="107" customFormat="1" ht="20.100000000000001" customHeight="1" x14ac:dyDescent="0.15">
      <c r="A63" s="103">
        <f>IF(AND($I63&lt;&gt;"しない", $I63&lt;&gt;"する"), 1001, 0)</f>
        <v>1001</v>
      </c>
      <c r="B63" s="103"/>
      <c r="C63" s="75"/>
      <c r="D63" s="104">
        <v>1</v>
      </c>
      <c r="E63" s="105" t="s">
        <v>39</v>
      </c>
      <c r="F63" s="105"/>
      <c r="G63" s="105"/>
      <c r="H63" s="105"/>
      <c r="I63" s="4"/>
      <c r="J63" s="15"/>
      <c r="K63" s="15"/>
      <c r="L63" s="15"/>
      <c r="M63" s="15"/>
      <c r="N63" s="105"/>
      <c r="O63" s="105"/>
      <c r="P63" s="105"/>
      <c r="Q63" s="106"/>
      <c r="R63" s="106"/>
      <c r="S63" s="106"/>
      <c r="T63" s="105"/>
      <c r="U63" s="105"/>
      <c r="V63" s="105"/>
      <c r="W63" s="105"/>
      <c r="X63" s="105"/>
      <c r="Z63" s="108"/>
    </row>
    <row r="64" spans="1:26" ht="20.100000000000001" customHeight="1" x14ac:dyDescent="0.15">
      <c r="A64" s="61"/>
      <c r="B64" s="61"/>
      <c r="C64" s="75"/>
      <c r="D64" s="79"/>
      <c r="E64" s="79"/>
      <c r="F64" s="79"/>
      <c r="G64" s="79"/>
      <c r="H64" s="79"/>
      <c r="I64" s="89"/>
      <c r="J64" s="85" t="s">
        <v>52</v>
      </c>
      <c r="K64" s="85"/>
      <c r="L64" s="86"/>
      <c r="M64" s="86"/>
      <c r="N64" s="86"/>
      <c r="O64" s="86"/>
      <c r="P64" s="86"/>
      <c r="Q64" s="86"/>
      <c r="R64" s="86"/>
      <c r="S64" s="86"/>
      <c r="T64" s="86"/>
      <c r="U64" s="86"/>
      <c r="V64" s="86"/>
      <c r="W64" s="86"/>
      <c r="X64" s="86"/>
      <c r="Y64" s="86"/>
      <c r="Z64" s="102"/>
    </row>
    <row r="65" spans="1:26" ht="15.75" hidden="1" customHeight="1" x14ac:dyDescent="0.15">
      <c r="A65" s="61"/>
      <c r="B65" s="61"/>
      <c r="C65" s="75"/>
      <c r="D65" s="79"/>
      <c r="E65" s="79"/>
      <c r="F65" s="79"/>
      <c r="G65" s="79"/>
      <c r="H65" s="79"/>
      <c r="I65" s="89"/>
      <c r="J65" s="109"/>
      <c r="K65" s="109"/>
      <c r="L65" s="109"/>
      <c r="M65" s="109"/>
      <c r="N65" s="109"/>
      <c r="O65" s="109"/>
      <c r="P65" s="109"/>
      <c r="Q65" s="109"/>
      <c r="R65" s="109"/>
      <c r="S65" s="109"/>
      <c r="T65" s="79"/>
      <c r="U65" s="79"/>
      <c r="V65" s="79"/>
      <c r="W65" s="79"/>
      <c r="X65" s="79"/>
      <c r="Z65" s="102"/>
    </row>
    <row r="66" spans="1:26" ht="15.75" hidden="1" customHeight="1" x14ac:dyDescent="0.15">
      <c r="A66" s="61"/>
      <c r="B66" s="61"/>
      <c r="C66" s="75"/>
      <c r="D66" s="79"/>
      <c r="E66" s="79"/>
      <c r="F66" s="79"/>
      <c r="G66" s="79"/>
      <c r="H66" s="79"/>
      <c r="I66" s="89"/>
      <c r="J66" s="109"/>
      <c r="K66" s="109"/>
      <c r="L66" s="109"/>
      <c r="M66" s="109"/>
      <c r="N66" s="109"/>
      <c r="O66" s="109"/>
      <c r="P66" s="109"/>
      <c r="Q66" s="109"/>
      <c r="R66" s="109"/>
      <c r="S66" s="109"/>
      <c r="T66" s="79"/>
      <c r="U66" s="79"/>
      <c r="V66" s="79"/>
      <c r="W66" s="79"/>
      <c r="X66" s="79"/>
      <c r="Z66" s="102"/>
    </row>
    <row r="67" spans="1:26" ht="15.75" hidden="1" customHeight="1" x14ac:dyDescent="0.15">
      <c r="A67" s="61"/>
      <c r="B67" s="61"/>
      <c r="C67" s="75"/>
      <c r="D67" s="79"/>
      <c r="E67" s="79"/>
      <c r="F67" s="79"/>
      <c r="G67" s="79"/>
      <c r="H67" s="79"/>
      <c r="I67" s="89"/>
      <c r="J67" s="109"/>
      <c r="K67" s="109"/>
      <c r="L67" s="109"/>
      <c r="M67" s="109"/>
      <c r="N67" s="109"/>
      <c r="O67" s="109"/>
      <c r="P67" s="109"/>
      <c r="Q67" s="109"/>
      <c r="R67" s="109"/>
      <c r="S67" s="109"/>
      <c r="T67" s="79"/>
      <c r="U67" s="79"/>
      <c r="V67" s="79"/>
      <c r="W67" s="79"/>
      <c r="X67" s="79"/>
      <c r="Z67" s="102"/>
    </row>
    <row r="68" spans="1:26" ht="15.75" hidden="1" customHeight="1" x14ac:dyDescent="0.15">
      <c r="A68" s="61"/>
      <c r="B68" s="61"/>
      <c r="C68" s="75"/>
      <c r="D68" s="79"/>
      <c r="E68" s="79"/>
      <c r="F68" s="79"/>
      <c r="G68" s="79"/>
      <c r="H68" s="79"/>
      <c r="I68" s="89"/>
      <c r="J68" s="109"/>
      <c r="K68" s="109"/>
      <c r="L68" s="109"/>
      <c r="M68" s="109"/>
      <c r="N68" s="109"/>
      <c r="O68" s="109"/>
      <c r="P68" s="109"/>
      <c r="Q68" s="109"/>
      <c r="R68" s="109"/>
      <c r="S68" s="109"/>
      <c r="T68" s="79"/>
      <c r="U68" s="79"/>
      <c r="V68" s="79"/>
      <c r="W68" s="79"/>
      <c r="X68" s="79"/>
      <c r="Z68" s="102"/>
    </row>
    <row r="69" spans="1:26" ht="20.100000000000001" customHeight="1" x14ac:dyDescent="0.15">
      <c r="A69" s="61">
        <f>IF(OR(AND($I63="する",TRIM($I69)=""),AND($I63="しない",NOT(ISBLANK($I69)))), 1001, 0)</f>
        <v>0</v>
      </c>
      <c r="B69" s="61"/>
      <c r="C69" s="81"/>
      <c r="D69" s="82">
        <v>2</v>
      </c>
      <c r="E69" s="60" t="s">
        <v>0</v>
      </c>
      <c r="I69" s="10"/>
      <c r="J69" s="11"/>
      <c r="K69" s="11"/>
      <c r="L69" s="11"/>
      <c r="M69" s="11"/>
      <c r="N69" s="83"/>
      <c r="O69" s="83"/>
      <c r="P69" s="83"/>
      <c r="Q69" s="83"/>
      <c r="R69" s="83"/>
      <c r="S69" s="83"/>
      <c r="T69" s="83"/>
      <c r="U69" s="83"/>
      <c r="V69" s="83"/>
      <c r="W69" s="83"/>
      <c r="X69" s="83"/>
      <c r="Y69" s="83"/>
      <c r="Z69" s="80"/>
    </row>
    <row r="70" spans="1:26" ht="20.100000000000001" customHeight="1" x14ac:dyDescent="0.15">
      <c r="A70" s="61"/>
      <c r="B70" s="61"/>
      <c r="C70" s="81"/>
      <c r="D70" s="82"/>
      <c r="E70" s="79"/>
      <c r="F70" s="79"/>
      <c r="G70" s="79"/>
      <c r="H70" s="79"/>
      <c r="I70" s="84"/>
      <c r="J70" s="85" t="s">
        <v>190</v>
      </c>
      <c r="K70" s="85"/>
      <c r="L70" s="86"/>
      <c r="M70" s="86"/>
      <c r="N70" s="86"/>
      <c r="O70" s="86"/>
      <c r="P70" s="86"/>
      <c r="Q70" s="86"/>
      <c r="R70" s="86"/>
      <c r="S70" s="86"/>
      <c r="T70" s="86"/>
      <c r="U70" s="86"/>
      <c r="V70" s="86"/>
      <c r="W70" s="86"/>
      <c r="X70" s="86"/>
      <c r="Y70" s="86"/>
      <c r="Z70" s="80"/>
    </row>
    <row r="71" spans="1:26" ht="20.100000000000001" customHeight="1" x14ac:dyDescent="0.15">
      <c r="A71" s="61">
        <f>IF(OR(AND($I63="する",AND($I71&lt;&gt;"", OR(ISERROR(FIND("@"&amp;LEFT($I71,3)&amp;"@", 都道府県3))=FALSE, ISERROR(FIND("@"&amp;LEFT($I71,4)&amp;"@",都道府県4))=FALSE))=FALSE),AND($I63="しない",NOT(ISBLANK($I71)))), 1001, 0)</f>
        <v>0</v>
      </c>
      <c r="B71" s="61"/>
      <c r="C71" s="81"/>
      <c r="D71" s="82">
        <v>3</v>
      </c>
      <c r="E71" s="60" t="s">
        <v>1</v>
      </c>
      <c r="I71" s="14"/>
      <c r="J71" s="14"/>
      <c r="K71" s="14"/>
      <c r="L71" s="14"/>
      <c r="M71" s="14"/>
      <c r="N71" s="14"/>
      <c r="O71" s="14"/>
      <c r="P71" s="14"/>
      <c r="Q71" s="14"/>
      <c r="R71" s="14"/>
      <c r="S71" s="14"/>
      <c r="T71" s="14"/>
      <c r="U71" s="14"/>
      <c r="V71" s="14"/>
      <c r="W71" s="14"/>
      <c r="X71" s="14"/>
      <c r="Y71" s="14"/>
      <c r="Z71" s="80"/>
    </row>
    <row r="72" spans="1:26" ht="20.100000000000001" customHeight="1" x14ac:dyDescent="0.15">
      <c r="A72" s="61"/>
      <c r="B72" s="61"/>
      <c r="C72" s="81"/>
      <c r="D72" s="82"/>
      <c r="E72" s="79"/>
      <c r="F72" s="79"/>
      <c r="G72" s="79"/>
      <c r="H72" s="79"/>
      <c r="I72" s="84"/>
      <c r="J72" s="85" t="s">
        <v>13</v>
      </c>
      <c r="K72" s="85"/>
      <c r="L72" s="86"/>
      <c r="M72" s="86"/>
      <c r="N72" s="86"/>
      <c r="O72" s="86"/>
      <c r="P72" s="86"/>
      <c r="Q72" s="86"/>
      <c r="R72" s="86"/>
      <c r="S72" s="86"/>
      <c r="T72" s="86"/>
      <c r="U72" s="86"/>
      <c r="V72" s="86"/>
      <c r="W72" s="86"/>
      <c r="X72" s="86"/>
      <c r="Y72" s="86"/>
      <c r="Z72" s="80"/>
    </row>
    <row r="73" spans="1:26" ht="20.100000000000001" customHeight="1" x14ac:dyDescent="0.15">
      <c r="A73" s="61">
        <f>IF(OR(AND($I63="する",TRIM($I73)=""),AND($I63="しない",NOT(ISBLANK($I73)))), 1001, 0)</f>
        <v>0</v>
      </c>
      <c r="B73" s="61"/>
      <c r="C73" s="81"/>
      <c r="D73" s="82">
        <v>4</v>
      </c>
      <c r="E73" s="60" t="s">
        <v>2</v>
      </c>
      <c r="I73" s="4"/>
      <c r="J73" s="4"/>
      <c r="K73" s="4"/>
      <c r="L73" s="4"/>
      <c r="M73" s="4"/>
      <c r="N73" s="4"/>
      <c r="O73" s="4"/>
      <c r="P73" s="4"/>
      <c r="Q73" s="4"/>
      <c r="R73" s="4"/>
      <c r="S73" s="4"/>
      <c r="T73" s="4"/>
      <c r="U73" s="4"/>
      <c r="V73" s="4"/>
      <c r="W73" s="4"/>
      <c r="X73" s="4"/>
      <c r="Y73" s="4"/>
      <c r="Z73" s="80"/>
    </row>
    <row r="74" spans="1:26" ht="30" customHeight="1" x14ac:dyDescent="0.15">
      <c r="A74" s="61"/>
      <c r="B74" s="61"/>
      <c r="C74" s="87"/>
      <c r="D74" s="79"/>
      <c r="E74" s="79"/>
      <c r="F74" s="79"/>
      <c r="G74" s="79"/>
      <c r="H74" s="79"/>
      <c r="I74" s="89"/>
      <c r="J74" s="110" t="s">
        <v>184</v>
      </c>
      <c r="K74" s="110"/>
      <c r="L74" s="111"/>
      <c r="M74" s="111"/>
      <c r="N74" s="111"/>
      <c r="O74" s="111"/>
      <c r="P74" s="111"/>
      <c r="Q74" s="111"/>
      <c r="R74" s="111"/>
      <c r="S74" s="111"/>
      <c r="T74" s="111"/>
      <c r="U74" s="111"/>
      <c r="V74" s="111"/>
      <c r="W74" s="111"/>
      <c r="X74" s="111"/>
      <c r="Y74" s="111"/>
      <c r="Z74" s="80"/>
    </row>
    <row r="75" spans="1:26" ht="20.100000000000001" customHeight="1" x14ac:dyDescent="0.15">
      <c r="A75" s="61">
        <f>IF(OR(AND($I63="する",TRIM($I75)=""),AND($I63="しない",NOT(ISBLANK($I75)))), 1001, 0)</f>
        <v>0</v>
      </c>
      <c r="B75" s="61"/>
      <c r="C75" s="81"/>
      <c r="D75" s="82">
        <v>5</v>
      </c>
      <c r="E75" s="60" t="s">
        <v>3</v>
      </c>
      <c r="I75" s="4"/>
      <c r="J75" s="4"/>
      <c r="K75" s="4"/>
      <c r="L75" s="4"/>
      <c r="M75" s="4"/>
      <c r="N75" s="4"/>
      <c r="O75" s="4"/>
      <c r="P75" s="4"/>
      <c r="Q75" s="4"/>
      <c r="R75" s="4"/>
      <c r="S75" s="4"/>
      <c r="T75" s="4"/>
      <c r="U75" s="4"/>
      <c r="V75" s="4"/>
      <c r="W75" s="4"/>
      <c r="X75" s="4"/>
      <c r="Y75" s="4"/>
      <c r="Z75" s="80"/>
    </row>
    <row r="76" spans="1:26" ht="30" customHeight="1" x14ac:dyDescent="0.15">
      <c r="A76" s="61"/>
      <c r="B76" s="61"/>
      <c r="C76" s="87"/>
      <c r="D76" s="79"/>
      <c r="E76" s="79"/>
      <c r="F76" s="79"/>
      <c r="G76" s="79"/>
      <c r="H76" s="79"/>
      <c r="I76" s="112"/>
      <c r="J76" s="110" t="s">
        <v>185</v>
      </c>
      <c r="K76" s="110"/>
      <c r="L76" s="110"/>
      <c r="M76" s="110"/>
      <c r="N76" s="110"/>
      <c r="O76" s="110"/>
      <c r="P76" s="110"/>
      <c r="Q76" s="110"/>
      <c r="R76" s="110"/>
      <c r="S76" s="110"/>
      <c r="T76" s="110"/>
      <c r="U76" s="110"/>
      <c r="V76" s="110"/>
      <c r="W76" s="110"/>
      <c r="X76" s="110"/>
      <c r="Y76" s="110"/>
      <c r="Z76" s="80"/>
    </row>
    <row r="77" spans="1:26" ht="20.100000000000001" customHeight="1" x14ac:dyDescent="0.15">
      <c r="A77" s="61">
        <f>IF(OR(AND($I63="する",TRIM($I77)=""),AND($I63="しない",NOT(ISBLANK($I77)))), 1001, 0)</f>
        <v>0</v>
      </c>
      <c r="B77" s="61"/>
      <c r="C77" s="81"/>
      <c r="D77" s="82">
        <v>6</v>
      </c>
      <c r="E77" s="60" t="s">
        <v>40</v>
      </c>
      <c r="I77" s="4"/>
      <c r="J77" s="4"/>
      <c r="K77" s="4"/>
      <c r="L77" s="4"/>
      <c r="M77" s="4"/>
      <c r="N77" s="4"/>
      <c r="O77" s="4"/>
      <c r="P77" s="4"/>
      <c r="Q77" s="4"/>
      <c r="R77" s="4"/>
      <c r="S77" s="4"/>
      <c r="T77" s="4"/>
      <c r="U77" s="4"/>
      <c r="V77" s="4"/>
      <c r="W77" s="4"/>
      <c r="X77" s="4"/>
      <c r="Y77" s="4"/>
      <c r="Z77" s="80"/>
    </row>
    <row r="78" spans="1:26" ht="20.100000000000001" customHeight="1" x14ac:dyDescent="0.15">
      <c r="A78" s="61"/>
      <c r="B78" s="61"/>
      <c r="C78" s="87"/>
      <c r="D78" s="79"/>
      <c r="E78" s="79"/>
      <c r="F78" s="79"/>
      <c r="G78" s="79"/>
      <c r="H78" s="79"/>
      <c r="I78" s="89"/>
      <c r="J78" s="91" t="s">
        <v>186</v>
      </c>
      <c r="K78" s="85"/>
      <c r="L78" s="86"/>
      <c r="M78" s="86"/>
      <c r="N78" s="86"/>
      <c r="O78" s="86"/>
      <c r="P78" s="86"/>
      <c r="Q78" s="86"/>
      <c r="R78" s="86"/>
      <c r="S78" s="86"/>
      <c r="T78" s="86"/>
      <c r="U78" s="86"/>
      <c r="V78" s="86"/>
      <c r="W78" s="86"/>
      <c r="X78" s="86"/>
      <c r="Y78" s="86"/>
      <c r="Z78" s="80"/>
    </row>
    <row r="79" spans="1:26" ht="20.100000000000001" customHeight="1" x14ac:dyDescent="0.15">
      <c r="A79" s="61">
        <f>IF(OR(AND($I63="する",TRIM($I79)=""),AND($I63="しない",NOT(ISBLANK($I79)))), 1001, 0)</f>
        <v>0</v>
      </c>
      <c r="B79" s="61"/>
      <c r="C79" s="81"/>
      <c r="D79" s="82">
        <v>7</v>
      </c>
      <c r="E79" s="60" t="s">
        <v>41</v>
      </c>
      <c r="I79" s="4"/>
      <c r="J79" s="4"/>
      <c r="K79" s="4"/>
      <c r="L79" s="4"/>
      <c r="M79" s="4"/>
      <c r="N79" s="4"/>
      <c r="O79" s="4"/>
      <c r="P79" s="4"/>
      <c r="Q79" s="4"/>
      <c r="R79" s="4"/>
      <c r="S79" s="4"/>
      <c r="T79" s="4"/>
      <c r="U79" s="4"/>
      <c r="V79" s="4"/>
      <c r="W79" s="4"/>
      <c r="X79" s="4"/>
      <c r="Y79" s="4"/>
      <c r="Z79" s="80"/>
    </row>
    <row r="80" spans="1:26" ht="20.100000000000001" customHeight="1" x14ac:dyDescent="0.15">
      <c r="A80" s="61"/>
      <c r="B80" s="61"/>
      <c r="C80" s="87"/>
      <c r="D80" s="79"/>
      <c r="E80" s="79"/>
      <c r="F80" s="79"/>
      <c r="G80" s="79"/>
      <c r="H80" s="79"/>
      <c r="I80" s="89"/>
      <c r="J80" s="85" t="s">
        <v>11</v>
      </c>
      <c r="K80" s="85"/>
      <c r="L80" s="86"/>
      <c r="M80" s="86"/>
      <c r="N80" s="86"/>
      <c r="O80" s="86"/>
      <c r="P80" s="86"/>
      <c r="Q80" s="86"/>
      <c r="R80" s="86"/>
      <c r="S80" s="86"/>
      <c r="T80" s="86"/>
      <c r="U80" s="86"/>
      <c r="V80" s="86"/>
      <c r="W80" s="86"/>
      <c r="X80" s="86"/>
      <c r="Y80" s="86"/>
      <c r="Z80" s="80"/>
    </row>
    <row r="81" spans="1:26" ht="20.100000000000001" customHeight="1" x14ac:dyDescent="0.15">
      <c r="A81" s="61">
        <f>IF(OR(AND($I63="する",TRIM($I81)=""),AND($I63="しない",NOT(ISBLANK($I81)))), 1001, 0)</f>
        <v>0</v>
      </c>
      <c r="B81" s="61"/>
      <c r="C81" s="81"/>
      <c r="D81" s="82">
        <v>8</v>
      </c>
      <c r="E81" s="60" t="s">
        <v>42</v>
      </c>
      <c r="I81" s="4"/>
      <c r="J81" s="4"/>
      <c r="K81" s="4"/>
      <c r="L81" s="4"/>
      <c r="M81" s="4"/>
      <c r="N81" s="4"/>
      <c r="O81" s="4"/>
      <c r="P81" s="4"/>
      <c r="Q81" s="4"/>
      <c r="R81" s="4"/>
      <c r="S81" s="4"/>
      <c r="T81" s="4"/>
      <c r="U81" s="4"/>
      <c r="V81" s="4"/>
      <c r="W81" s="4"/>
      <c r="X81" s="4"/>
      <c r="Y81" s="4"/>
      <c r="Z81" s="80"/>
    </row>
    <row r="82" spans="1:26" ht="20.100000000000001" customHeight="1" x14ac:dyDescent="0.15">
      <c r="A82" s="61"/>
      <c r="B82" s="61"/>
      <c r="C82" s="87"/>
      <c r="D82" s="79"/>
      <c r="E82" s="79"/>
      <c r="F82" s="79"/>
      <c r="G82" s="79"/>
      <c r="H82" s="79"/>
      <c r="I82" s="89"/>
      <c r="J82" s="85" t="s">
        <v>12</v>
      </c>
      <c r="K82" s="85"/>
      <c r="L82" s="86"/>
      <c r="M82" s="86"/>
      <c r="N82" s="86"/>
      <c r="O82" s="86"/>
      <c r="P82" s="86"/>
      <c r="Q82" s="86"/>
      <c r="R82" s="86"/>
      <c r="S82" s="86"/>
      <c r="T82" s="86"/>
      <c r="U82" s="86"/>
      <c r="V82" s="86"/>
      <c r="W82" s="86"/>
      <c r="X82" s="86"/>
      <c r="Y82" s="86"/>
      <c r="Z82" s="80"/>
    </row>
    <row r="83" spans="1:26" ht="20.100000000000001" customHeight="1" x14ac:dyDescent="0.15">
      <c r="A83" s="61">
        <f>IF(OR(AND($I63="する",NOT(AND(TRIM($I83)&lt;&gt;"",ISNUMBER(VALUE(SUBSTITUTE($I83,"-","")))))), AND($I63="しない",NOT(ISBLANK($I83)))), 1001, 0)</f>
        <v>0</v>
      </c>
      <c r="B83" s="61"/>
      <c r="C83" s="81"/>
      <c r="D83" s="82">
        <v>9</v>
      </c>
      <c r="E83" s="60" t="s">
        <v>6</v>
      </c>
      <c r="I83" s="4"/>
      <c r="J83" s="4"/>
      <c r="K83" s="4"/>
      <c r="L83" s="4"/>
      <c r="M83" s="4"/>
      <c r="N83" s="83"/>
      <c r="O83" s="83"/>
      <c r="P83" s="83"/>
      <c r="Q83" s="83"/>
      <c r="R83" s="83"/>
      <c r="S83" s="83"/>
      <c r="T83" s="83"/>
      <c r="U83" s="83"/>
      <c r="V83" s="83"/>
      <c r="W83" s="83"/>
      <c r="X83" s="83"/>
      <c r="Y83" s="83"/>
      <c r="Z83" s="80"/>
    </row>
    <row r="84" spans="1:26" ht="20.100000000000001" customHeight="1" x14ac:dyDescent="0.15">
      <c r="A84" s="61"/>
      <c r="B84" s="61"/>
      <c r="C84" s="87"/>
      <c r="D84" s="79"/>
      <c r="E84" s="79"/>
      <c r="F84" s="79"/>
      <c r="G84" s="79"/>
      <c r="H84" s="79"/>
      <c r="I84" s="84"/>
      <c r="J84" s="85" t="s">
        <v>177</v>
      </c>
      <c r="K84" s="85"/>
      <c r="L84" s="86"/>
      <c r="M84" s="86"/>
      <c r="N84" s="86"/>
      <c r="O84" s="86"/>
      <c r="P84" s="86"/>
      <c r="Q84" s="86"/>
      <c r="R84" s="86"/>
      <c r="S84" s="86"/>
      <c r="T84" s="86"/>
      <c r="U84" s="86"/>
      <c r="V84" s="86"/>
      <c r="W84" s="86"/>
      <c r="X84" s="86"/>
      <c r="Y84" s="86"/>
      <c r="Z84" s="80"/>
    </row>
    <row r="85" spans="1:26" ht="20.100000000000001" customHeight="1" x14ac:dyDescent="0.15">
      <c r="A85" s="61">
        <f>IF(OR(AND($I63="する",NOT(AND(TRIM($I85)&lt;&gt;"",ISNUMBER(VALUE(SUBSTITUTE($I85,"-","")))))), AND($I63="しない",NOT(ISBLANK($I85)))), 1001, 0)</f>
        <v>0</v>
      </c>
      <c r="B85" s="61"/>
      <c r="C85" s="81"/>
      <c r="D85" s="82">
        <v>10</v>
      </c>
      <c r="E85" s="60" t="s">
        <v>7</v>
      </c>
      <c r="I85" s="4"/>
      <c r="J85" s="4"/>
      <c r="K85" s="4"/>
      <c r="L85" s="4"/>
      <c r="M85" s="4"/>
      <c r="N85" s="83"/>
      <c r="O85" s="83"/>
      <c r="P85" s="83"/>
      <c r="Q85" s="83"/>
      <c r="R85" s="83"/>
      <c r="S85" s="83"/>
      <c r="T85" s="83"/>
      <c r="U85" s="83"/>
      <c r="V85" s="83"/>
      <c r="W85" s="83"/>
      <c r="X85" s="83"/>
      <c r="Y85" s="83"/>
      <c r="Z85" s="80"/>
    </row>
    <row r="86" spans="1:26" s="117" customFormat="1" ht="20.100000000000001" customHeight="1" x14ac:dyDescent="0.15">
      <c r="A86" s="113"/>
      <c r="B86" s="113"/>
      <c r="C86" s="114"/>
      <c r="D86" s="115"/>
      <c r="E86" s="115"/>
      <c r="F86" s="115"/>
      <c r="G86" s="115"/>
      <c r="H86" s="115"/>
      <c r="I86" s="90"/>
      <c r="J86" s="85" t="s">
        <v>176</v>
      </c>
      <c r="K86" s="85"/>
      <c r="L86" s="86"/>
      <c r="M86" s="86"/>
      <c r="N86" s="86"/>
      <c r="O86" s="86"/>
      <c r="P86" s="86"/>
      <c r="Q86" s="86"/>
      <c r="R86" s="86"/>
      <c r="S86" s="86"/>
      <c r="T86" s="86"/>
      <c r="U86" s="86"/>
      <c r="V86" s="86"/>
      <c r="W86" s="86"/>
      <c r="X86" s="86"/>
      <c r="Y86" s="86"/>
      <c r="Z86" s="116"/>
    </row>
    <row r="87" spans="1:26" ht="20.100000000000001" customHeight="1" x14ac:dyDescent="0.15">
      <c r="A87" s="61">
        <f>IF(AND($I63="しない",NOT(ISBLANK($I87))), 1001, 0)</f>
        <v>0</v>
      </c>
      <c r="B87" s="61"/>
      <c r="C87" s="81"/>
      <c r="D87" s="82">
        <v>11</v>
      </c>
      <c r="E87" s="60" t="s">
        <v>10</v>
      </c>
      <c r="I87" s="4"/>
      <c r="J87" s="4"/>
      <c r="K87" s="4"/>
      <c r="L87" s="4"/>
      <c r="M87" s="4"/>
      <c r="N87" s="4"/>
      <c r="O87" s="4"/>
      <c r="P87" s="4"/>
      <c r="Q87" s="4"/>
      <c r="R87" s="4"/>
      <c r="S87" s="4"/>
      <c r="T87" s="4"/>
      <c r="U87" s="4"/>
      <c r="V87" s="4"/>
      <c r="W87" s="4"/>
      <c r="X87" s="4"/>
      <c r="Y87" s="4"/>
      <c r="Z87" s="80"/>
    </row>
    <row r="88" spans="1:26" ht="20.100000000000001" customHeight="1" x14ac:dyDescent="0.15">
      <c r="A88" s="61"/>
      <c r="B88" s="61"/>
      <c r="C88" s="87"/>
      <c r="D88" s="79"/>
      <c r="E88" s="79"/>
      <c r="F88" s="79"/>
      <c r="G88" s="79"/>
      <c r="H88" s="79"/>
      <c r="I88" s="89"/>
      <c r="J88" s="85" t="s">
        <v>22</v>
      </c>
      <c r="K88" s="85"/>
      <c r="L88" s="86"/>
      <c r="M88" s="86"/>
      <c r="N88" s="86"/>
      <c r="O88" s="86"/>
      <c r="P88" s="86"/>
      <c r="Q88" s="86"/>
      <c r="R88" s="86"/>
      <c r="S88" s="86"/>
      <c r="T88" s="86"/>
      <c r="U88" s="86"/>
      <c r="V88" s="86"/>
      <c r="W88" s="86"/>
      <c r="X88" s="86"/>
      <c r="Y88" s="86"/>
      <c r="Z88" s="80"/>
    </row>
    <row r="89" spans="1:26" ht="20.100000000000001" customHeight="1" x14ac:dyDescent="0.15">
      <c r="A89" s="61"/>
      <c r="B89" s="61"/>
      <c r="C89" s="92"/>
      <c r="D89" s="93"/>
      <c r="E89" s="93"/>
      <c r="F89" s="93"/>
      <c r="G89" s="93"/>
      <c r="H89" s="93"/>
      <c r="I89" s="118"/>
      <c r="J89" s="94"/>
      <c r="K89" s="94"/>
      <c r="L89" s="94"/>
      <c r="M89" s="94"/>
      <c r="N89" s="94"/>
      <c r="O89" s="94"/>
      <c r="P89" s="94"/>
      <c r="Q89" s="94"/>
      <c r="R89" s="94"/>
      <c r="S89" s="94"/>
      <c r="T89" s="94"/>
      <c r="U89" s="94"/>
      <c r="V89" s="94"/>
      <c r="W89" s="94"/>
      <c r="X89" s="94"/>
      <c r="Y89" s="94"/>
      <c r="Z89" s="95"/>
    </row>
    <row r="90" spans="1:26" ht="20.100000000000001" customHeight="1" x14ac:dyDescent="0.15">
      <c r="A90" s="61"/>
      <c r="B90" s="61"/>
      <c r="C90" s="79"/>
      <c r="D90" s="79"/>
      <c r="E90" s="79"/>
      <c r="F90" s="79"/>
      <c r="G90" s="79"/>
      <c r="H90" s="79"/>
      <c r="I90" s="96"/>
      <c r="J90" s="97"/>
      <c r="K90" s="97"/>
      <c r="L90" s="97"/>
      <c r="M90" s="97"/>
      <c r="N90" s="97"/>
      <c r="O90" s="97"/>
      <c r="P90" s="97"/>
      <c r="Q90" s="97"/>
      <c r="R90" s="97"/>
      <c r="S90" s="97"/>
      <c r="T90" s="97"/>
      <c r="U90" s="97"/>
      <c r="V90" s="97"/>
      <c r="W90" s="97"/>
      <c r="X90" s="97"/>
      <c r="Y90" s="97"/>
      <c r="Z90" s="79"/>
    </row>
    <row r="91" spans="1:26" ht="15" hidden="1" customHeight="1" x14ac:dyDescent="0.15">
      <c r="A91" s="61"/>
      <c r="B91" s="61"/>
      <c r="C91" s="79"/>
      <c r="D91" s="79"/>
      <c r="E91" s="79"/>
      <c r="F91" s="79"/>
      <c r="G91" s="79"/>
      <c r="H91" s="79"/>
      <c r="I91" s="96"/>
      <c r="J91" s="79"/>
      <c r="K91" s="79"/>
      <c r="L91" s="79"/>
      <c r="M91" s="79"/>
      <c r="N91" s="79"/>
      <c r="O91" s="79"/>
      <c r="P91" s="79"/>
      <c r="Q91" s="79"/>
      <c r="R91" s="79"/>
      <c r="S91" s="79"/>
      <c r="T91" s="79"/>
      <c r="U91" s="79"/>
      <c r="V91" s="79"/>
      <c r="W91" s="79"/>
      <c r="X91" s="79"/>
    </row>
    <row r="92" spans="1:26" ht="15" hidden="1" customHeight="1" x14ac:dyDescent="0.15">
      <c r="A92" s="61"/>
      <c r="B92" s="61"/>
      <c r="C92" s="79"/>
      <c r="D92" s="79"/>
      <c r="E92" s="79"/>
      <c r="F92" s="79"/>
      <c r="G92" s="79"/>
      <c r="H92" s="79"/>
      <c r="I92" s="96"/>
      <c r="J92" s="97"/>
      <c r="K92" s="97"/>
      <c r="L92" s="97"/>
      <c r="M92" s="97"/>
      <c r="N92" s="97"/>
      <c r="O92" s="97"/>
      <c r="P92" s="97"/>
      <c r="Q92" s="97"/>
      <c r="R92" s="97"/>
      <c r="S92" s="97"/>
      <c r="T92" s="79"/>
      <c r="U92" s="79"/>
      <c r="V92" s="79"/>
      <c r="W92" s="79"/>
      <c r="X92" s="79"/>
    </row>
    <row r="93" spans="1:26" ht="15" hidden="1" customHeight="1" x14ac:dyDescent="0.15">
      <c r="A93" s="61"/>
      <c r="B93" s="61"/>
      <c r="C93" s="79"/>
      <c r="D93" s="79"/>
      <c r="E93" s="79"/>
      <c r="F93" s="79"/>
      <c r="G93" s="79"/>
      <c r="H93" s="79"/>
      <c r="I93" s="96"/>
      <c r="J93" s="79"/>
      <c r="K93" s="79"/>
      <c r="L93" s="79"/>
      <c r="M93" s="79"/>
      <c r="N93" s="79"/>
      <c r="O93" s="79"/>
      <c r="P93" s="79"/>
      <c r="Q93" s="79"/>
      <c r="R93" s="79"/>
      <c r="S93" s="79"/>
      <c r="T93" s="79"/>
      <c r="U93" s="79"/>
      <c r="V93" s="79"/>
      <c r="W93" s="79"/>
      <c r="X93" s="79"/>
    </row>
    <row r="94" spans="1:26" ht="15" hidden="1" customHeight="1" x14ac:dyDescent="0.15">
      <c r="A94" s="61"/>
      <c r="B94" s="61"/>
      <c r="C94" s="79"/>
      <c r="D94" s="79"/>
      <c r="E94" s="79"/>
      <c r="F94" s="79"/>
      <c r="G94" s="79"/>
      <c r="H94" s="79"/>
      <c r="I94" s="96"/>
      <c r="J94" s="79"/>
      <c r="K94" s="79"/>
      <c r="L94" s="79"/>
      <c r="M94" s="79"/>
      <c r="N94" s="79"/>
      <c r="O94" s="79"/>
      <c r="P94" s="79"/>
      <c r="Q94" s="79"/>
      <c r="R94" s="79"/>
      <c r="S94" s="79"/>
      <c r="T94" s="79"/>
      <c r="U94" s="79"/>
      <c r="V94" s="79"/>
      <c r="W94" s="79"/>
      <c r="X94" s="79"/>
    </row>
    <row r="95" spans="1:26" ht="15" hidden="1" customHeight="1" x14ac:dyDescent="0.15">
      <c r="A95" s="61"/>
      <c r="B95" s="61"/>
      <c r="C95" s="79"/>
      <c r="D95" s="79"/>
      <c r="E95" s="79"/>
      <c r="F95" s="79"/>
      <c r="G95" s="79"/>
      <c r="H95" s="79"/>
      <c r="I95" s="96"/>
      <c r="J95" s="97"/>
      <c r="K95" s="97"/>
      <c r="L95" s="97"/>
      <c r="M95" s="97"/>
      <c r="N95" s="97"/>
      <c r="O95" s="97"/>
      <c r="P95" s="97"/>
      <c r="Q95" s="97"/>
      <c r="R95" s="97"/>
      <c r="S95" s="97"/>
      <c r="T95" s="79"/>
      <c r="U95" s="79"/>
      <c r="V95" s="79"/>
      <c r="W95" s="79"/>
      <c r="X95" s="79"/>
    </row>
    <row r="96" spans="1:26" ht="15" hidden="1" customHeight="1" x14ac:dyDescent="0.15">
      <c r="A96" s="61"/>
      <c r="B96" s="61"/>
      <c r="C96" s="79"/>
      <c r="D96" s="79"/>
      <c r="E96" s="79"/>
      <c r="F96" s="79"/>
      <c r="G96" s="79"/>
      <c r="H96" s="79"/>
      <c r="I96" s="96"/>
      <c r="J96" s="79"/>
      <c r="K96" s="79"/>
      <c r="L96" s="79"/>
      <c r="M96" s="79"/>
      <c r="N96" s="79"/>
      <c r="O96" s="79"/>
      <c r="P96" s="79"/>
      <c r="Q96" s="79"/>
      <c r="R96" s="79"/>
      <c r="S96" s="79"/>
      <c r="T96" s="79"/>
      <c r="U96" s="79"/>
      <c r="V96" s="79"/>
      <c r="W96" s="79"/>
      <c r="X96" s="79"/>
    </row>
    <row r="97" spans="1:26" ht="15" hidden="1" customHeight="1" x14ac:dyDescent="0.15">
      <c r="A97" s="61"/>
      <c r="B97" s="61"/>
      <c r="C97" s="79"/>
      <c r="D97" s="79"/>
      <c r="E97" s="79"/>
      <c r="F97" s="79"/>
      <c r="G97" s="79"/>
      <c r="H97" s="79"/>
      <c r="I97" s="96"/>
      <c r="J97" s="79"/>
      <c r="K97" s="79"/>
      <c r="L97" s="79"/>
      <c r="M97" s="79"/>
      <c r="N97" s="79"/>
      <c r="O97" s="79"/>
      <c r="P97" s="79"/>
      <c r="Q97" s="79"/>
      <c r="R97" s="79"/>
      <c r="S97" s="79"/>
      <c r="T97" s="79"/>
      <c r="U97" s="79"/>
      <c r="V97" s="79"/>
      <c r="W97" s="79"/>
      <c r="X97" s="79"/>
    </row>
    <row r="98" spans="1:26" ht="15" hidden="1" customHeight="1" x14ac:dyDescent="0.15">
      <c r="A98" s="61"/>
      <c r="B98" s="61"/>
      <c r="C98" s="79"/>
      <c r="D98" s="79"/>
      <c r="E98" s="79"/>
      <c r="F98" s="79"/>
      <c r="G98" s="79"/>
      <c r="H98" s="79"/>
      <c r="I98" s="96"/>
      <c r="J98" s="97"/>
      <c r="K98" s="97"/>
      <c r="L98" s="97"/>
      <c r="M98" s="97"/>
      <c r="N98" s="97"/>
      <c r="O98" s="97"/>
      <c r="P98" s="97"/>
      <c r="Q98" s="97"/>
      <c r="R98" s="97"/>
      <c r="S98" s="97"/>
      <c r="T98" s="79"/>
      <c r="U98" s="79"/>
      <c r="V98" s="79"/>
      <c r="W98" s="79"/>
      <c r="X98" s="79"/>
    </row>
    <row r="99" spans="1:26" ht="15" hidden="1" customHeight="1" x14ac:dyDescent="0.15">
      <c r="A99" s="61"/>
      <c r="B99" s="61"/>
      <c r="C99" s="79"/>
      <c r="D99" s="79"/>
      <c r="E99" s="79"/>
      <c r="F99" s="79"/>
      <c r="G99" s="79"/>
      <c r="H99" s="79"/>
      <c r="I99" s="96"/>
      <c r="J99" s="79"/>
      <c r="K99" s="79"/>
      <c r="L99" s="79"/>
      <c r="M99" s="79"/>
      <c r="N99" s="79"/>
      <c r="O99" s="79"/>
      <c r="P99" s="79"/>
      <c r="Q99" s="79"/>
      <c r="R99" s="79"/>
      <c r="S99" s="79"/>
      <c r="T99" s="79"/>
      <c r="U99" s="79"/>
      <c r="V99" s="79"/>
      <c r="W99" s="79"/>
      <c r="X99" s="79"/>
    </row>
    <row r="100" spans="1:26" ht="15" hidden="1" customHeight="1" x14ac:dyDescent="0.15">
      <c r="A100" s="61"/>
      <c r="B100" s="61"/>
      <c r="C100" s="79"/>
      <c r="D100" s="79"/>
      <c r="E100" s="79"/>
      <c r="F100" s="79"/>
      <c r="G100" s="79"/>
      <c r="H100" s="79"/>
      <c r="I100" s="96"/>
      <c r="J100" s="79"/>
      <c r="K100" s="79"/>
      <c r="L100" s="79"/>
      <c r="M100" s="79"/>
      <c r="N100" s="79"/>
      <c r="O100" s="79"/>
      <c r="P100" s="79"/>
      <c r="Q100" s="79"/>
      <c r="R100" s="79"/>
      <c r="S100" s="79"/>
      <c r="T100" s="79"/>
      <c r="U100" s="79"/>
      <c r="V100" s="79"/>
      <c r="W100" s="79"/>
      <c r="X100" s="79"/>
    </row>
    <row r="101" spans="1:26" ht="15" hidden="1" customHeight="1" x14ac:dyDescent="0.15">
      <c r="A101" s="61"/>
      <c r="B101" s="61"/>
      <c r="C101" s="79"/>
      <c r="D101" s="79"/>
      <c r="E101" s="79"/>
      <c r="F101" s="79"/>
      <c r="G101" s="79"/>
      <c r="H101" s="79"/>
      <c r="I101" s="96"/>
      <c r="J101" s="79"/>
      <c r="K101" s="79"/>
      <c r="L101" s="79"/>
      <c r="M101" s="79"/>
      <c r="N101" s="79"/>
      <c r="O101" s="79"/>
      <c r="P101" s="79"/>
      <c r="Q101" s="79"/>
      <c r="R101" s="79"/>
      <c r="S101" s="79"/>
      <c r="T101" s="79"/>
      <c r="U101" s="79"/>
      <c r="V101" s="79"/>
      <c r="W101" s="79"/>
      <c r="X101" s="79"/>
    </row>
    <row r="102" spans="1:26" ht="15" hidden="1" customHeight="1" x14ac:dyDescent="0.15">
      <c r="A102" s="61"/>
      <c r="B102" s="61"/>
      <c r="C102" s="79"/>
      <c r="D102" s="79"/>
      <c r="E102" s="79"/>
      <c r="F102" s="79"/>
      <c r="G102" s="79"/>
      <c r="H102" s="79"/>
      <c r="I102" s="96"/>
      <c r="J102" s="97"/>
      <c r="K102" s="97"/>
      <c r="L102" s="97"/>
      <c r="M102" s="97"/>
      <c r="N102" s="97"/>
      <c r="O102" s="97"/>
      <c r="P102" s="97"/>
      <c r="Q102" s="97"/>
      <c r="R102" s="97"/>
      <c r="S102" s="97"/>
      <c r="T102" s="79"/>
      <c r="U102" s="79"/>
      <c r="V102" s="79"/>
      <c r="W102" s="79"/>
      <c r="X102" s="79"/>
    </row>
    <row r="103" spans="1:26" ht="15" hidden="1" customHeight="1" x14ac:dyDescent="0.15">
      <c r="A103" s="61"/>
      <c r="B103" s="61"/>
      <c r="C103" s="79"/>
      <c r="D103" s="79"/>
      <c r="E103" s="79"/>
      <c r="F103" s="79"/>
      <c r="G103" s="79"/>
      <c r="H103" s="79"/>
      <c r="I103" s="96"/>
      <c r="J103" s="79"/>
      <c r="K103" s="79"/>
      <c r="L103" s="79"/>
      <c r="M103" s="79"/>
      <c r="N103" s="79"/>
      <c r="O103" s="79"/>
      <c r="P103" s="79"/>
      <c r="Q103" s="79"/>
      <c r="R103" s="79"/>
      <c r="S103" s="79"/>
      <c r="T103" s="79"/>
      <c r="U103" s="79"/>
      <c r="V103" s="79"/>
      <c r="W103" s="79"/>
      <c r="X103" s="79"/>
    </row>
    <row r="104" spans="1:26" ht="15" hidden="1" customHeight="1" x14ac:dyDescent="0.15">
      <c r="A104" s="61"/>
      <c r="B104" s="61"/>
      <c r="C104" s="79"/>
      <c r="D104" s="79"/>
      <c r="E104" s="79"/>
      <c r="F104" s="79"/>
      <c r="G104" s="79"/>
      <c r="H104" s="79"/>
      <c r="I104" s="96"/>
      <c r="J104" s="79"/>
      <c r="K104" s="79"/>
      <c r="L104" s="79"/>
      <c r="M104" s="79"/>
      <c r="N104" s="79"/>
      <c r="O104" s="79"/>
      <c r="P104" s="79"/>
      <c r="Q104" s="79"/>
      <c r="R104" s="79"/>
      <c r="S104" s="79"/>
      <c r="T104" s="79"/>
      <c r="U104" s="79"/>
      <c r="V104" s="79"/>
      <c r="W104" s="79"/>
      <c r="X104" s="79"/>
    </row>
    <row r="105" spans="1:26" ht="15" hidden="1" customHeight="1" x14ac:dyDescent="0.15">
      <c r="A105" s="61"/>
      <c r="B105" s="61"/>
      <c r="C105" s="79"/>
      <c r="D105" s="79"/>
      <c r="E105" s="79"/>
      <c r="F105" s="79"/>
      <c r="G105" s="79"/>
      <c r="H105" s="79"/>
      <c r="I105" s="96"/>
      <c r="J105" s="97"/>
      <c r="K105" s="97"/>
      <c r="L105" s="97"/>
      <c r="M105" s="97"/>
      <c r="N105" s="97"/>
      <c r="O105" s="97"/>
      <c r="P105" s="97"/>
      <c r="Q105" s="97"/>
      <c r="R105" s="97"/>
      <c r="S105" s="97"/>
      <c r="T105" s="79"/>
      <c r="U105" s="79"/>
      <c r="V105" s="79"/>
      <c r="W105" s="79"/>
      <c r="X105" s="79"/>
    </row>
    <row r="106" spans="1:26" ht="15" hidden="1" customHeight="1" x14ac:dyDescent="0.15">
      <c r="A106" s="61"/>
      <c r="B106" s="61"/>
      <c r="C106" s="79"/>
      <c r="D106" s="79"/>
      <c r="E106" s="79"/>
      <c r="F106" s="79"/>
      <c r="G106" s="79"/>
      <c r="H106" s="79"/>
      <c r="I106" s="96"/>
      <c r="J106" s="97"/>
      <c r="K106" s="97"/>
      <c r="L106" s="97"/>
      <c r="M106" s="97"/>
      <c r="N106" s="97"/>
      <c r="O106" s="97"/>
      <c r="P106" s="97"/>
      <c r="Q106" s="97"/>
      <c r="R106" s="97"/>
      <c r="S106" s="97"/>
      <c r="T106" s="79"/>
      <c r="U106" s="79"/>
      <c r="V106" s="79"/>
      <c r="W106" s="79"/>
      <c r="X106" s="79"/>
    </row>
    <row r="107" spans="1:26" ht="15" hidden="1" customHeight="1" x14ac:dyDescent="0.15">
      <c r="A107" s="61"/>
      <c r="B107" s="61"/>
      <c r="C107" s="79"/>
      <c r="D107" s="79"/>
      <c r="E107" s="79"/>
      <c r="F107" s="79"/>
      <c r="G107" s="79"/>
      <c r="H107" s="79"/>
      <c r="I107" s="96"/>
      <c r="J107" s="79"/>
      <c r="K107" s="79"/>
      <c r="L107" s="79"/>
      <c r="M107" s="79"/>
      <c r="N107" s="79"/>
      <c r="O107" s="79"/>
      <c r="P107" s="79"/>
      <c r="Q107" s="79"/>
      <c r="R107" s="79"/>
      <c r="S107" s="79"/>
      <c r="T107" s="79"/>
      <c r="U107" s="79"/>
      <c r="V107" s="79"/>
      <c r="W107" s="79"/>
      <c r="X107" s="79"/>
    </row>
    <row r="108" spans="1:26" ht="20.100000000000001" customHeight="1" x14ac:dyDescent="0.15">
      <c r="A108" s="61"/>
      <c r="B108" s="61"/>
      <c r="C108" s="79"/>
      <c r="D108" s="79"/>
      <c r="E108" s="79"/>
      <c r="F108" s="79"/>
      <c r="G108" s="79"/>
      <c r="H108" s="79"/>
      <c r="I108" s="96"/>
      <c r="J108" s="79"/>
      <c r="K108" s="79"/>
      <c r="L108" s="79"/>
      <c r="M108" s="79"/>
      <c r="N108" s="79"/>
      <c r="O108" s="79"/>
      <c r="P108" s="79"/>
      <c r="Q108" s="79"/>
      <c r="R108" s="79"/>
      <c r="S108" s="79"/>
      <c r="T108" s="79"/>
      <c r="U108" s="79"/>
      <c r="V108" s="79"/>
      <c r="W108" s="79"/>
      <c r="X108" s="79"/>
      <c r="Y108" s="79"/>
      <c r="Z108" s="79"/>
    </row>
    <row r="109" spans="1:26" ht="20.100000000000001" customHeight="1" x14ac:dyDescent="0.15">
      <c r="A109" s="61"/>
      <c r="B109" s="61"/>
      <c r="C109" s="72" t="s">
        <v>23</v>
      </c>
      <c r="D109" s="73"/>
      <c r="E109" s="73"/>
      <c r="F109" s="73"/>
      <c r="G109" s="73"/>
      <c r="H109" s="74"/>
      <c r="I109" s="98"/>
    </row>
    <row r="110" spans="1:26" ht="20.100000000000001" customHeight="1" x14ac:dyDescent="0.15">
      <c r="A110" s="61"/>
      <c r="B110" s="61"/>
      <c r="C110" s="119"/>
      <c r="D110" s="105"/>
      <c r="E110" s="105"/>
      <c r="F110" s="105"/>
      <c r="G110" s="105"/>
      <c r="H110" s="105"/>
      <c r="I110" s="100"/>
      <c r="J110" s="77"/>
      <c r="K110" s="77"/>
      <c r="L110" s="77"/>
      <c r="M110" s="77"/>
      <c r="N110" s="77"/>
      <c r="O110" s="77"/>
      <c r="P110" s="77"/>
      <c r="Q110" s="77"/>
      <c r="R110" s="77"/>
      <c r="S110" s="77"/>
      <c r="T110" s="77"/>
      <c r="U110" s="77"/>
      <c r="V110" s="77"/>
      <c r="W110" s="77"/>
      <c r="X110" s="77"/>
      <c r="Y110" s="77"/>
      <c r="Z110" s="78"/>
    </row>
    <row r="111" spans="1:26" ht="30" customHeight="1" x14ac:dyDescent="0.15">
      <c r="A111" s="61"/>
      <c r="B111" s="61"/>
      <c r="C111" s="119"/>
      <c r="D111" s="120" t="s">
        <v>187</v>
      </c>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80"/>
    </row>
    <row r="112" spans="1:26" ht="20.100000000000001" customHeight="1" x14ac:dyDescent="0.15">
      <c r="A112" s="61"/>
      <c r="B112" s="61"/>
      <c r="C112" s="81"/>
      <c r="D112" s="82">
        <v>1</v>
      </c>
      <c r="E112" s="60" t="s">
        <v>8</v>
      </c>
      <c r="I112" s="4"/>
      <c r="J112" s="4"/>
      <c r="K112" s="4"/>
      <c r="L112" s="4"/>
      <c r="M112" s="4"/>
      <c r="N112" s="4"/>
      <c r="O112" s="4"/>
      <c r="P112" s="4"/>
      <c r="Q112" s="4"/>
      <c r="R112" s="4"/>
      <c r="S112" s="4"/>
      <c r="T112" s="4"/>
      <c r="U112" s="4"/>
      <c r="V112" s="4"/>
      <c r="W112" s="4"/>
      <c r="X112" s="4"/>
      <c r="Y112" s="4"/>
      <c r="Z112" s="80"/>
    </row>
    <row r="113" spans="1:27" ht="20.100000000000001" customHeight="1" x14ac:dyDescent="0.15">
      <c r="A113" s="61"/>
      <c r="B113" s="61"/>
      <c r="C113" s="81"/>
      <c r="D113" s="82"/>
      <c r="E113" s="79"/>
      <c r="F113" s="79"/>
      <c r="G113" s="79"/>
      <c r="H113" s="79"/>
      <c r="I113" s="89"/>
      <c r="J113" s="85" t="s">
        <v>29</v>
      </c>
      <c r="K113" s="85"/>
      <c r="L113" s="85"/>
      <c r="M113" s="85"/>
      <c r="N113" s="85"/>
      <c r="O113" s="85"/>
      <c r="P113" s="85"/>
      <c r="Q113" s="85"/>
      <c r="R113" s="85"/>
      <c r="S113" s="85"/>
      <c r="T113" s="85"/>
      <c r="U113" s="85"/>
      <c r="V113" s="85"/>
      <c r="W113" s="85"/>
      <c r="X113" s="85"/>
      <c r="Y113" s="85"/>
      <c r="Z113" s="80"/>
    </row>
    <row r="114" spans="1:27" ht="20.100000000000001" customHeight="1" x14ac:dyDescent="0.15">
      <c r="A114" s="61"/>
      <c r="B114" s="61"/>
      <c r="C114" s="81"/>
      <c r="D114" s="82">
        <v>2</v>
      </c>
      <c r="E114" s="60" t="s">
        <v>15</v>
      </c>
      <c r="I114" s="4"/>
      <c r="J114" s="4"/>
      <c r="K114" s="4"/>
      <c r="L114" s="4"/>
      <c r="M114" s="4"/>
      <c r="N114" s="4"/>
      <c r="O114" s="4"/>
      <c r="P114" s="4"/>
      <c r="Q114" s="4"/>
      <c r="R114" s="4"/>
      <c r="S114" s="4"/>
      <c r="T114" s="4"/>
      <c r="U114" s="4"/>
      <c r="V114" s="4"/>
      <c r="W114" s="4"/>
      <c r="X114" s="4"/>
      <c r="Y114" s="4"/>
      <c r="Z114" s="80"/>
    </row>
    <row r="115" spans="1:27" ht="20.100000000000001" customHeight="1" x14ac:dyDescent="0.15">
      <c r="A115" s="61"/>
      <c r="B115" s="61"/>
      <c r="C115" s="81"/>
      <c r="D115" s="82"/>
      <c r="E115" s="79"/>
      <c r="F115" s="79"/>
      <c r="G115" s="79"/>
      <c r="H115" s="79"/>
      <c r="I115" s="89"/>
      <c r="J115" s="85" t="s">
        <v>11</v>
      </c>
      <c r="K115" s="85"/>
      <c r="L115" s="85"/>
      <c r="M115" s="85"/>
      <c r="N115" s="85"/>
      <c r="O115" s="85"/>
      <c r="P115" s="85"/>
      <c r="Q115" s="85"/>
      <c r="R115" s="85"/>
      <c r="S115" s="85"/>
      <c r="T115" s="85"/>
      <c r="U115" s="85"/>
      <c r="V115" s="85"/>
      <c r="W115" s="85"/>
      <c r="X115" s="85"/>
      <c r="Y115" s="85"/>
      <c r="Z115" s="80"/>
    </row>
    <row r="116" spans="1:27" ht="20.100000000000001" customHeight="1" x14ac:dyDescent="0.15">
      <c r="A116" s="61"/>
      <c r="B116" s="61"/>
      <c r="C116" s="81"/>
      <c r="D116" s="82">
        <v>3</v>
      </c>
      <c r="E116" s="60" t="s">
        <v>16</v>
      </c>
      <c r="I116" s="4"/>
      <c r="J116" s="4"/>
      <c r="K116" s="4"/>
      <c r="L116" s="4"/>
      <c r="M116" s="4"/>
      <c r="N116" s="4"/>
      <c r="O116" s="4"/>
      <c r="P116" s="4"/>
      <c r="Q116" s="4"/>
      <c r="R116" s="4"/>
      <c r="S116" s="4"/>
      <c r="T116" s="4"/>
      <c r="U116" s="4"/>
      <c r="V116" s="4"/>
      <c r="W116" s="4"/>
      <c r="X116" s="4"/>
      <c r="Y116" s="4"/>
      <c r="Z116" s="80"/>
    </row>
    <row r="117" spans="1:27" ht="20.100000000000001" customHeight="1" x14ac:dyDescent="0.15">
      <c r="A117" s="61"/>
      <c r="B117" s="61"/>
      <c r="C117" s="81"/>
      <c r="D117" s="82"/>
      <c r="E117" s="79"/>
      <c r="F117" s="79"/>
      <c r="G117" s="79"/>
      <c r="H117" s="79"/>
      <c r="I117" s="89"/>
      <c r="J117" s="85" t="s">
        <v>12</v>
      </c>
      <c r="K117" s="85"/>
      <c r="L117" s="85"/>
      <c r="M117" s="85"/>
      <c r="N117" s="85"/>
      <c r="O117" s="85"/>
      <c r="P117" s="85"/>
      <c r="Q117" s="85"/>
      <c r="R117" s="85"/>
      <c r="S117" s="85"/>
      <c r="T117" s="85"/>
      <c r="U117" s="85"/>
      <c r="V117" s="85"/>
      <c r="W117" s="85"/>
      <c r="X117" s="85"/>
      <c r="Y117" s="85"/>
      <c r="Z117" s="80"/>
    </row>
    <row r="118" spans="1:27" ht="20.100000000000001" customHeight="1" x14ac:dyDescent="0.15">
      <c r="A118" s="61">
        <f>IF(AND(TRIM($I118)&lt;&gt;"",NOT(ISNUMBER(VALUE(SUBSTITUTE($I118,"-",""))))), 1001, 0)</f>
        <v>0</v>
      </c>
      <c r="B118" s="61"/>
      <c r="C118" s="81"/>
      <c r="D118" s="82">
        <v>4</v>
      </c>
      <c r="E118" s="60" t="s">
        <v>6</v>
      </c>
      <c r="I118" s="4"/>
      <c r="J118" s="4"/>
      <c r="K118" s="4"/>
      <c r="L118" s="4"/>
      <c r="M118" s="4"/>
      <c r="N118" s="83"/>
      <c r="O118" s="83"/>
      <c r="P118" s="83"/>
      <c r="Q118" s="83"/>
      <c r="R118" s="83"/>
      <c r="S118" s="83"/>
      <c r="T118" s="83"/>
      <c r="U118" s="83"/>
      <c r="V118" s="83"/>
      <c r="W118" s="83"/>
      <c r="X118" s="83"/>
      <c r="Y118" s="83"/>
      <c r="Z118" s="80"/>
    </row>
    <row r="119" spans="1:27" ht="20.100000000000001" customHeight="1" x14ac:dyDescent="0.15">
      <c r="A119" s="61"/>
      <c r="B119" s="61"/>
      <c r="C119" s="87"/>
      <c r="D119" s="79"/>
      <c r="E119" s="79"/>
      <c r="F119" s="79"/>
      <c r="G119" s="79"/>
      <c r="H119" s="79"/>
      <c r="I119" s="89"/>
      <c r="J119" s="85" t="s">
        <v>177</v>
      </c>
      <c r="K119" s="85"/>
      <c r="L119" s="85"/>
      <c r="M119" s="85"/>
      <c r="N119" s="85"/>
      <c r="O119" s="85"/>
      <c r="P119" s="85"/>
      <c r="Q119" s="85"/>
      <c r="R119" s="85"/>
      <c r="S119" s="85"/>
      <c r="T119" s="85"/>
      <c r="U119" s="85"/>
      <c r="V119" s="85"/>
      <c r="W119" s="85"/>
      <c r="X119" s="85"/>
      <c r="Y119" s="85"/>
      <c r="Z119" s="80"/>
    </row>
    <row r="120" spans="1:27" ht="20.100000000000001" customHeight="1" x14ac:dyDescent="0.15">
      <c r="A120" s="61">
        <f>IF(AND(TRIM($I120)&lt;&gt;"",NOT(ISNUMBER(VALUE(SUBSTITUTE($I120,"-",""))))), 1001, 0)</f>
        <v>0</v>
      </c>
      <c r="B120" s="61"/>
      <c r="C120" s="81"/>
      <c r="D120" s="82">
        <v>5</v>
      </c>
      <c r="E120" s="60" t="s">
        <v>7</v>
      </c>
      <c r="I120" s="4"/>
      <c r="J120" s="4"/>
      <c r="K120" s="4"/>
      <c r="L120" s="4"/>
      <c r="M120" s="4"/>
      <c r="N120" s="83"/>
      <c r="O120" s="83"/>
      <c r="P120" s="83"/>
      <c r="Q120" s="83"/>
      <c r="R120" s="83"/>
      <c r="S120" s="83"/>
      <c r="T120" s="83"/>
      <c r="U120" s="83"/>
      <c r="V120" s="83"/>
      <c r="W120" s="83"/>
      <c r="X120" s="83"/>
      <c r="Y120" s="83"/>
      <c r="Z120" s="80"/>
    </row>
    <row r="121" spans="1:27" ht="20.100000000000001" customHeight="1" x14ac:dyDescent="0.15">
      <c r="A121" s="61"/>
      <c r="B121" s="61"/>
      <c r="C121" s="87"/>
      <c r="D121" s="79"/>
      <c r="E121" s="79"/>
      <c r="F121" s="79"/>
      <c r="G121" s="79"/>
      <c r="H121" s="79"/>
      <c r="I121" s="89"/>
      <c r="J121" s="85" t="s">
        <v>156</v>
      </c>
      <c r="K121" s="85"/>
      <c r="L121" s="85"/>
      <c r="M121" s="85"/>
      <c r="N121" s="85"/>
      <c r="O121" s="85"/>
      <c r="P121" s="85"/>
      <c r="Q121" s="85"/>
      <c r="R121" s="85"/>
      <c r="S121" s="85"/>
      <c r="T121" s="85"/>
      <c r="U121" s="85"/>
      <c r="V121" s="85"/>
      <c r="W121" s="85"/>
      <c r="X121" s="85"/>
      <c r="Y121" s="85"/>
      <c r="Z121" s="80"/>
    </row>
    <row r="122" spans="1:27" ht="20.100000000000001" customHeight="1" x14ac:dyDescent="0.15">
      <c r="A122" s="61"/>
      <c r="B122" s="61"/>
      <c r="C122" s="81"/>
      <c r="D122" s="82">
        <v>6</v>
      </c>
      <c r="E122" s="60" t="s">
        <v>10</v>
      </c>
      <c r="I122" s="4"/>
      <c r="J122" s="4"/>
      <c r="K122" s="4"/>
      <c r="L122" s="4"/>
      <c r="M122" s="4"/>
      <c r="N122" s="4"/>
      <c r="O122" s="4"/>
      <c r="P122" s="4"/>
      <c r="Q122" s="4"/>
      <c r="R122" s="4"/>
      <c r="S122" s="4"/>
      <c r="T122" s="4"/>
      <c r="U122" s="4"/>
      <c r="V122" s="4"/>
      <c r="W122" s="4"/>
      <c r="X122" s="4"/>
      <c r="Y122" s="4"/>
      <c r="Z122" s="80"/>
    </row>
    <row r="123" spans="1:27" ht="20.100000000000001" customHeight="1" x14ac:dyDescent="0.15">
      <c r="A123" s="61"/>
      <c r="B123" s="61"/>
      <c r="C123" s="87"/>
      <c r="D123" s="79"/>
      <c r="E123" s="79"/>
      <c r="F123" s="79"/>
      <c r="G123" s="79"/>
      <c r="H123" s="79"/>
      <c r="I123" s="89"/>
      <c r="J123" s="85" t="s">
        <v>22</v>
      </c>
      <c r="K123" s="85"/>
      <c r="L123" s="85"/>
      <c r="M123" s="85"/>
      <c r="N123" s="85"/>
      <c r="O123" s="85"/>
      <c r="P123" s="85"/>
      <c r="Q123" s="85"/>
      <c r="R123" s="85"/>
      <c r="S123" s="85"/>
      <c r="T123" s="85"/>
      <c r="U123" s="85"/>
      <c r="V123" s="85"/>
      <c r="W123" s="85"/>
      <c r="X123" s="85"/>
      <c r="Y123" s="85"/>
      <c r="Z123" s="80"/>
    </row>
    <row r="124" spans="1:27" ht="20.100000000000001" customHeight="1" x14ac:dyDescent="0.15">
      <c r="A124" s="61"/>
      <c r="B124" s="61"/>
      <c r="C124" s="92"/>
      <c r="D124" s="93"/>
      <c r="E124" s="93"/>
      <c r="F124" s="93"/>
      <c r="G124" s="93"/>
      <c r="H124" s="93"/>
      <c r="I124" s="118"/>
      <c r="J124" s="94"/>
      <c r="K124" s="94"/>
      <c r="L124" s="94"/>
      <c r="M124" s="94"/>
      <c r="N124" s="94"/>
      <c r="O124" s="94"/>
      <c r="P124" s="94"/>
      <c r="Q124" s="94"/>
      <c r="R124" s="94"/>
      <c r="S124" s="94"/>
      <c r="T124" s="94"/>
      <c r="U124" s="94"/>
      <c r="V124" s="94"/>
      <c r="W124" s="94"/>
      <c r="X124" s="94"/>
      <c r="Y124" s="94"/>
      <c r="Z124" s="95"/>
    </row>
    <row r="125" spans="1:27" ht="20.100000000000001" customHeight="1" x14ac:dyDescent="0.15">
      <c r="A125" s="61"/>
      <c r="B125" s="61"/>
      <c r="C125" s="79"/>
      <c r="D125" s="79"/>
      <c r="E125" s="79"/>
      <c r="F125" s="79"/>
      <c r="G125" s="79"/>
      <c r="H125" s="79"/>
      <c r="I125" s="96"/>
      <c r="J125" s="97"/>
      <c r="K125" s="97"/>
      <c r="L125" s="97"/>
      <c r="M125" s="97"/>
      <c r="N125" s="97"/>
      <c r="O125" s="97"/>
      <c r="P125" s="97"/>
      <c r="Q125" s="97"/>
      <c r="R125" s="97"/>
      <c r="S125" s="97"/>
      <c r="T125" s="97"/>
      <c r="U125" s="97"/>
      <c r="V125" s="97"/>
      <c r="W125" s="97"/>
      <c r="X125" s="97"/>
      <c r="Y125" s="97"/>
      <c r="Z125" s="79"/>
    </row>
    <row r="126" spans="1:27" ht="15.75" hidden="1" customHeight="1" x14ac:dyDescent="0.15">
      <c r="A126" s="121"/>
      <c r="B126" s="61"/>
      <c r="C126" s="79"/>
      <c r="D126" s="79"/>
      <c r="E126" s="79"/>
      <c r="F126" s="79"/>
      <c r="G126" s="79"/>
      <c r="H126" s="79"/>
      <c r="I126" s="97"/>
      <c r="J126" s="97"/>
      <c r="K126" s="97"/>
      <c r="L126" s="97"/>
      <c r="M126" s="97"/>
      <c r="N126" s="97"/>
      <c r="O126" s="97"/>
      <c r="P126" s="97"/>
      <c r="Q126" s="97"/>
      <c r="R126" s="97"/>
      <c r="S126" s="97"/>
      <c r="T126" s="97"/>
      <c r="U126" s="97"/>
      <c r="V126" s="97"/>
      <c r="W126" s="97"/>
      <c r="X126" s="97"/>
      <c r="Y126" s="97"/>
      <c r="Z126" s="97"/>
      <c r="AA126" s="79"/>
    </row>
    <row r="127" spans="1:27" ht="15.75" hidden="1" customHeight="1" x14ac:dyDescent="0.15">
      <c r="A127" s="121"/>
      <c r="B127" s="61"/>
      <c r="C127" s="79"/>
      <c r="D127" s="79"/>
      <c r="E127" s="79"/>
      <c r="F127" s="79"/>
      <c r="G127" s="79"/>
      <c r="H127" s="79"/>
      <c r="I127" s="97"/>
      <c r="J127" s="97"/>
      <c r="K127" s="97"/>
      <c r="L127" s="97"/>
      <c r="M127" s="97"/>
      <c r="N127" s="97"/>
      <c r="O127" s="97"/>
      <c r="P127" s="97"/>
      <c r="Q127" s="97"/>
      <c r="R127" s="97"/>
      <c r="S127" s="97"/>
      <c r="T127" s="97"/>
      <c r="U127" s="97"/>
      <c r="V127" s="97"/>
      <c r="W127" s="97"/>
      <c r="X127" s="97"/>
      <c r="Y127" s="97"/>
      <c r="Z127" s="97"/>
      <c r="AA127" s="79"/>
    </row>
    <row r="128" spans="1:27" ht="15.75" hidden="1" customHeight="1" x14ac:dyDescent="0.15">
      <c r="A128" s="121"/>
      <c r="B128" s="61"/>
      <c r="C128" s="79"/>
      <c r="D128" s="79"/>
      <c r="E128" s="79"/>
      <c r="F128" s="79"/>
      <c r="G128" s="79"/>
      <c r="H128" s="79"/>
      <c r="I128" s="97"/>
      <c r="J128" s="97"/>
      <c r="K128" s="97"/>
      <c r="L128" s="97"/>
      <c r="M128" s="97"/>
      <c r="N128" s="97"/>
      <c r="O128" s="97"/>
      <c r="P128" s="97"/>
      <c r="Q128" s="97"/>
      <c r="R128" s="97"/>
      <c r="S128" s="97"/>
      <c r="T128" s="97"/>
      <c r="U128" s="97"/>
      <c r="V128" s="97"/>
      <c r="W128" s="97"/>
      <c r="X128" s="97"/>
      <c r="Y128" s="97"/>
      <c r="Z128" s="97"/>
      <c r="AA128" s="79"/>
    </row>
    <row r="129" spans="1:27" ht="15.75" hidden="1" customHeight="1" x14ac:dyDescent="0.15">
      <c r="A129" s="121"/>
      <c r="B129" s="61"/>
      <c r="C129" s="79"/>
      <c r="D129" s="79"/>
      <c r="E129" s="79"/>
      <c r="F129" s="79"/>
      <c r="G129" s="79"/>
      <c r="H129" s="79"/>
      <c r="I129" s="97"/>
      <c r="J129" s="97"/>
      <c r="K129" s="97"/>
      <c r="L129" s="97"/>
      <c r="M129" s="97"/>
      <c r="N129" s="97"/>
      <c r="O129" s="97"/>
      <c r="P129" s="97"/>
      <c r="Q129" s="97"/>
      <c r="R129" s="97"/>
      <c r="S129" s="97"/>
      <c r="T129" s="97"/>
      <c r="U129" s="97"/>
      <c r="V129" s="97"/>
      <c r="W129" s="97"/>
      <c r="X129" s="97"/>
      <c r="Y129" s="97"/>
      <c r="Z129" s="97"/>
      <c r="AA129" s="79"/>
    </row>
    <row r="130" spans="1:27" ht="15.75" hidden="1" customHeight="1" x14ac:dyDescent="0.15">
      <c r="A130" s="121"/>
      <c r="B130" s="61"/>
      <c r="C130" s="79"/>
      <c r="D130" s="79"/>
      <c r="E130" s="79"/>
      <c r="F130" s="79"/>
      <c r="G130" s="79"/>
      <c r="H130" s="79"/>
      <c r="I130" s="97"/>
      <c r="J130" s="97"/>
      <c r="K130" s="97"/>
      <c r="L130" s="97"/>
      <c r="M130" s="97"/>
      <c r="N130" s="97"/>
      <c r="O130" s="97"/>
      <c r="P130" s="97"/>
      <c r="Q130" s="97"/>
      <c r="R130" s="97"/>
      <c r="S130" s="97"/>
      <c r="T130" s="97"/>
      <c r="U130" s="97"/>
      <c r="V130" s="97"/>
      <c r="W130" s="97"/>
      <c r="X130" s="97"/>
      <c r="Y130" s="97"/>
      <c r="Z130" s="97"/>
      <c r="AA130" s="79"/>
    </row>
    <row r="131" spans="1:27" ht="15.75" hidden="1" customHeight="1" x14ac:dyDescent="0.15">
      <c r="A131" s="121"/>
      <c r="B131" s="61"/>
      <c r="C131" s="79"/>
      <c r="D131" s="79"/>
      <c r="E131" s="79"/>
      <c r="F131" s="79"/>
      <c r="G131" s="79"/>
      <c r="H131" s="79"/>
      <c r="I131" s="97"/>
      <c r="J131" s="97"/>
      <c r="K131" s="97"/>
      <c r="L131" s="97"/>
      <c r="M131" s="97"/>
      <c r="N131" s="97"/>
      <c r="O131" s="97"/>
      <c r="P131" s="97"/>
      <c r="Q131" s="97"/>
      <c r="R131" s="97"/>
      <c r="S131" s="97"/>
      <c r="T131" s="97"/>
      <c r="U131" s="97"/>
      <c r="V131" s="97"/>
      <c r="W131" s="97"/>
      <c r="X131" s="97"/>
      <c r="Y131" s="97"/>
      <c r="Z131" s="97"/>
      <c r="AA131" s="79"/>
    </row>
    <row r="132" spans="1:27" ht="15.75" hidden="1" customHeight="1" x14ac:dyDescent="0.15">
      <c r="A132" s="121"/>
      <c r="B132" s="61"/>
      <c r="C132" s="79"/>
      <c r="D132" s="79"/>
      <c r="E132" s="79"/>
      <c r="F132" s="79"/>
      <c r="G132" s="79"/>
      <c r="H132" s="79"/>
      <c r="I132" s="97"/>
      <c r="J132" s="97"/>
      <c r="K132" s="97"/>
      <c r="L132" s="97"/>
      <c r="M132" s="97"/>
      <c r="N132" s="97"/>
      <c r="O132" s="97"/>
      <c r="P132" s="97"/>
      <c r="Q132" s="97"/>
      <c r="R132" s="97"/>
      <c r="S132" s="97"/>
      <c r="T132" s="97"/>
      <c r="U132" s="97"/>
      <c r="V132" s="97"/>
      <c r="W132" s="97"/>
      <c r="X132" s="97"/>
      <c r="Y132" s="97"/>
      <c r="Z132" s="97"/>
      <c r="AA132" s="79"/>
    </row>
    <row r="133" spans="1:27" ht="15.75" hidden="1" customHeight="1" x14ac:dyDescent="0.15">
      <c r="A133" s="121"/>
      <c r="B133" s="61"/>
      <c r="C133" s="79"/>
      <c r="D133" s="79"/>
      <c r="E133" s="79"/>
      <c r="F133" s="79"/>
      <c r="G133" s="79"/>
      <c r="H133" s="79"/>
      <c r="I133" s="97"/>
      <c r="J133" s="97"/>
      <c r="K133" s="97"/>
      <c r="L133" s="97"/>
      <c r="M133" s="97"/>
      <c r="N133" s="97"/>
      <c r="O133" s="97"/>
      <c r="P133" s="97"/>
      <c r="Q133" s="97"/>
      <c r="R133" s="97"/>
      <c r="S133" s="97"/>
      <c r="T133" s="97"/>
      <c r="U133" s="97"/>
      <c r="V133" s="97"/>
      <c r="W133" s="97"/>
      <c r="X133" s="97"/>
      <c r="Y133" s="97"/>
      <c r="Z133" s="97"/>
      <c r="AA133" s="79"/>
    </row>
    <row r="134" spans="1:27" ht="15.75" hidden="1" customHeight="1" x14ac:dyDescent="0.15">
      <c r="A134" s="121"/>
      <c r="B134" s="61"/>
      <c r="C134" s="79"/>
      <c r="D134" s="79"/>
      <c r="E134" s="79"/>
      <c r="F134" s="79"/>
      <c r="G134" s="79"/>
      <c r="H134" s="79"/>
      <c r="I134" s="97"/>
      <c r="J134" s="97"/>
      <c r="K134" s="97"/>
      <c r="L134" s="97"/>
      <c r="M134" s="97"/>
      <c r="N134" s="97"/>
      <c r="O134" s="97"/>
      <c r="P134" s="97"/>
      <c r="Q134" s="97"/>
      <c r="R134" s="97"/>
      <c r="S134" s="97"/>
      <c r="T134" s="97"/>
      <c r="U134" s="97"/>
      <c r="V134" s="97"/>
      <c r="W134" s="97"/>
      <c r="X134" s="97"/>
      <c r="Y134" s="97"/>
      <c r="Z134" s="97"/>
      <c r="AA134" s="79"/>
    </row>
    <row r="135" spans="1:27" ht="15.75" hidden="1" customHeight="1" x14ac:dyDescent="0.15">
      <c r="A135" s="121"/>
      <c r="B135" s="61"/>
      <c r="C135" s="79"/>
      <c r="D135" s="79"/>
      <c r="E135" s="79"/>
      <c r="F135" s="79"/>
      <c r="G135" s="79"/>
      <c r="H135" s="79"/>
      <c r="I135" s="97"/>
      <c r="J135" s="97"/>
      <c r="K135" s="97"/>
      <c r="L135" s="97"/>
      <c r="M135" s="97"/>
      <c r="N135" s="97"/>
      <c r="O135" s="97"/>
      <c r="P135" s="97"/>
      <c r="Q135" s="97"/>
      <c r="R135" s="97"/>
      <c r="S135" s="97"/>
      <c r="T135" s="97"/>
      <c r="U135" s="97"/>
      <c r="V135" s="97"/>
      <c r="W135" s="97"/>
      <c r="X135" s="97"/>
      <c r="Y135" s="97"/>
      <c r="Z135" s="97"/>
      <c r="AA135" s="79"/>
    </row>
    <row r="136" spans="1:27" ht="15.75" hidden="1" customHeight="1" x14ac:dyDescent="0.15">
      <c r="A136" s="121"/>
      <c r="B136" s="61"/>
      <c r="C136" s="79"/>
      <c r="D136" s="79"/>
      <c r="E136" s="79"/>
      <c r="F136" s="79"/>
      <c r="G136" s="79"/>
      <c r="H136" s="79"/>
      <c r="I136" s="97"/>
      <c r="J136" s="97"/>
      <c r="K136" s="97"/>
      <c r="L136" s="97"/>
      <c r="M136" s="97"/>
      <c r="N136" s="97"/>
      <c r="O136" s="97"/>
      <c r="P136" s="97"/>
      <c r="Q136" s="97"/>
      <c r="R136" s="97"/>
      <c r="S136" s="97"/>
      <c r="T136" s="97"/>
      <c r="U136" s="97"/>
      <c r="V136" s="97"/>
      <c r="W136" s="97"/>
      <c r="X136" s="97"/>
      <c r="Y136" s="97"/>
      <c r="Z136" s="97"/>
      <c r="AA136" s="79"/>
    </row>
    <row r="137" spans="1:27" ht="15.75" hidden="1" customHeight="1" x14ac:dyDescent="0.15">
      <c r="A137" s="121"/>
      <c r="B137" s="61"/>
      <c r="C137" s="79"/>
      <c r="D137" s="79"/>
      <c r="E137" s="79"/>
      <c r="F137" s="79"/>
      <c r="G137" s="79"/>
      <c r="H137" s="79"/>
      <c r="I137" s="97"/>
      <c r="J137" s="97"/>
      <c r="K137" s="97"/>
      <c r="L137" s="97"/>
      <c r="M137" s="97"/>
      <c r="N137" s="97"/>
      <c r="O137" s="97"/>
      <c r="P137" s="97"/>
      <c r="Q137" s="97"/>
      <c r="R137" s="97"/>
      <c r="S137" s="97"/>
      <c r="T137" s="97"/>
      <c r="U137" s="97"/>
      <c r="V137" s="97"/>
      <c r="W137" s="97"/>
      <c r="X137" s="97"/>
      <c r="Y137" s="97"/>
      <c r="Z137" s="97"/>
      <c r="AA137" s="79"/>
    </row>
    <row r="138" spans="1:27" ht="15.75" hidden="1" customHeight="1" x14ac:dyDescent="0.15">
      <c r="A138" s="121"/>
      <c r="B138" s="61"/>
      <c r="C138" s="79"/>
      <c r="D138" s="79"/>
      <c r="E138" s="79"/>
      <c r="F138" s="79"/>
      <c r="G138" s="79"/>
      <c r="H138" s="79"/>
      <c r="I138" s="97"/>
      <c r="J138" s="97"/>
      <c r="K138" s="97"/>
      <c r="L138" s="97"/>
      <c r="M138" s="97"/>
      <c r="N138" s="97"/>
      <c r="O138" s="97"/>
      <c r="P138" s="97"/>
      <c r="Q138" s="97"/>
      <c r="R138" s="97"/>
      <c r="S138" s="97"/>
      <c r="T138" s="97"/>
      <c r="U138" s="97"/>
      <c r="V138" s="97"/>
      <c r="W138" s="97"/>
      <c r="X138" s="97"/>
      <c r="Y138" s="97"/>
      <c r="Z138" s="97"/>
      <c r="AA138" s="79"/>
    </row>
    <row r="139" spans="1:27" ht="15.75" hidden="1" customHeight="1" x14ac:dyDescent="0.15">
      <c r="A139" s="121"/>
      <c r="B139" s="61"/>
      <c r="C139" s="79"/>
      <c r="D139" s="79"/>
      <c r="E139" s="79"/>
      <c r="F139" s="79"/>
      <c r="G139" s="79"/>
      <c r="H139" s="79"/>
      <c r="I139" s="97"/>
      <c r="J139" s="97"/>
      <c r="K139" s="97"/>
      <c r="L139" s="97"/>
      <c r="M139" s="97"/>
      <c r="N139" s="97"/>
      <c r="O139" s="97"/>
      <c r="P139" s="97"/>
      <c r="Q139" s="97"/>
      <c r="R139" s="97"/>
      <c r="S139" s="97"/>
      <c r="T139" s="97"/>
      <c r="U139" s="97"/>
      <c r="V139" s="97"/>
      <c r="W139" s="97"/>
      <c r="X139" s="97"/>
      <c r="Y139" s="97"/>
      <c r="Z139" s="97"/>
      <c r="AA139" s="79"/>
    </row>
    <row r="140" spans="1:27" ht="15.75" hidden="1" customHeight="1" x14ac:dyDescent="0.15">
      <c r="A140" s="121"/>
      <c r="B140" s="61"/>
      <c r="C140" s="79"/>
      <c r="D140" s="79"/>
      <c r="E140" s="79"/>
      <c r="F140" s="79"/>
      <c r="G140" s="79"/>
      <c r="H140" s="79"/>
      <c r="I140" s="97"/>
      <c r="J140" s="97"/>
      <c r="K140" s="97"/>
      <c r="L140" s="97"/>
      <c r="M140" s="97"/>
      <c r="N140" s="97"/>
      <c r="O140" s="97"/>
      <c r="P140" s="97"/>
      <c r="Q140" s="97"/>
      <c r="R140" s="97"/>
      <c r="S140" s="97"/>
      <c r="T140" s="97"/>
      <c r="U140" s="97"/>
      <c r="V140" s="97"/>
      <c r="W140" s="97"/>
      <c r="X140" s="97"/>
      <c r="Y140" s="97"/>
      <c r="Z140" s="97"/>
      <c r="AA140" s="79"/>
    </row>
    <row r="141" spans="1:27" ht="15.75" hidden="1" customHeight="1" x14ac:dyDescent="0.15">
      <c r="A141" s="121"/>
      <c r="B141" s="61"/>
      <c r="C141" s="79"/>
      <c r="D141" s="79"/>
      <c r="E141" s="79"/>
      <c r="F141" s="79"/>
      <c r="G141" s="79"/>
      <c r="H141" s="79"/>
      <c r="I141" s="97"/>
      <c r="J141" s="97"/>
      <c r="K141" s="97"/>
      <c r="L141" s="97"/>
      <c r="M141" s="97"/>
      <c r="N141" s="97"/>
      <c r="O141" s="97"/>
      <c r="P141" s="97"/>
      <c r="Q141" s="97"/>
      <c r="R141" s="97"/>
      <c r="S141" s="97"/>
      <c r="T141" s="97"/>
      <c r="U141" s="97"/>
      <c r="V141" s="97"/>
      <c r="W141" s="97"/>
      <c r="X141" s="97"/>
      <c r="Y141" s="97"/>
      <c r="Z141" s="97"/>
      <c r="AA141" s="79"/>
    </row>
    <row r="142" spans="1:27" ht="15.75" hidden="1" customHeight="1" x14ac:dyDescent="0.15">
      <c r="A142" s="121"/>
      <c r="B142" s="61"/>
      <c r="C142" s="79"/>
      <c r="D142" s="79"/>
      <c r="E142" s="79"/>
      <c r="F142" s="79"/>
      <c r="G142" s="79"/>
      <c r="H142" s="79"/>
      <c r="I142" s="97"/>
      <c r="J142" s="97"/>
      <c r="K142" s="97"/>
      <c r="L142" s="97"/>
      <c r="M142" s="97"/>
      <c r="N142" s="97"/>
      <c r="O142" s="97"/>
      <c r="P142" s="97"/>
      <c r="Q142" s="97"/>
      <c r="R142" s="97"/>
      <c r="S142" s="97"/>
      <c r="T142" s="97"/>
      <c r="U142" s="97"/>
      <c r="V142" s="97"/>
      <c r="W142" s="97"/>
      <c r="X142" s="97"/>
      <c r="Y142" s="97"/>
      <c r="Z142" s="97"/>
      <c r="AA142" s="79"/>
    </row>
    <row r="143" spans="1:27" ht="15.75" hidden="1" customHeight="1" x14ac:dyDescent="0.15">
      <c r="A143" s="121"/>
      <c r="B143" s="61"/>
      <c r="C143" s="79"/>
      <c r="D143" s="79"/>
      <c r="E143" s="79"/>
      <c r="F143" s="79"/>
      <c r="G143" s="79"/>
      <c r="H143" s="79"/>
      <c r="I143" s="97"/>
      <c r="J143" s="97"/>
      <c r="K143" s="97"/>
      <c r="L143" s="97"/>
      <c r="M143" s="97"/>
      <c r="N143" s="97"/>
      <c r="O143" s="97"/>
      <c r="P143" s="97"/>
      <c r="Q143" s="97"/>
      <c r="R143" s="97"/>
      <c r="S143" s="97"/>
      <c r="T143" s="97"/>
      <c r="U143" s="97"/>
      <c r="V143" s="97"/>
      <c r="W143" s="97"/>
      <c r="X143" s="97"/>
      <c r="Y143" s="97"/>
      <c r="Z143" s="97"/>
      <c r="AA143" s="79"/>
    </row>
    <row r="144" spans="1:27" ht="15.75" hidden="1" customHeight="1" x14ac:dyDescent="0.15">
      <c r="A144" s="121"/>
      <c r="B144" s="61"/>
      <c r="C144" s="79"/>
      <c r="D144" s="79"/>
      <c r="E144" s="79"/>
      <c r="F144" s="79"/>
      <c r="G144" s="79"/>
      <c r="H144" s="79"/>
      <c r="I144" s="97"/>
      <c r="J144" s="97"/>
      <c r="K144" s="97"/>
      <c r="L144" s="97"/>
      <c r="M144" s="97"/>
      <c r="N144" s="97"/>
      <c r="O144" s="97"/>
      <c r="P144" s="97"/>
      <c r="Q144" s="97"/>
      <c r="R144" s="97"/>
      <c r="S144" s="97"/>
      <c r="T144" s="97"/>
      <c r="U144" s="97"/>
      <c r="V144" s="97"/>
      <c r="W144" s="97"/>
      <c r="X144" s="97"/>
      <c r="Y144" s="97"/>
      <c r="Z144" s="97"/>
      <c r="AA144" s="79"/>
    </row>
    <row r="145" spans="1:27" ht="20.100000000000001" customHeight="1" x14ac:dyDescent="0.15">
      <c r="A145" s="121"/>
      <c r="B145" s="61"/>
      <c r="C145" s="79"/>
      <c r="D145" s="79"/>
      <c r="E145" s="79"/>
      <c r="F145" s="79"/>
      <c r="G145" s="79"/>
      <c r="H145" s="79"/>
      <c r="I145" s="97"/>
      <c r="J145" s="97"/>
      <c r="K145" s="97"/>
      <c r="L145" s="97"/>
      <c r="M145" s="97"/>
      <c r="N145" s="97"/>
      <c r="O145" s="97"/>
      <c r="P145" s="97"/>
      <c r="Q145" s="97"/>
      <c r="R145" s="97"/>
      <c r="S145" s="97"/>
      <c r="T145" s="97"/>
      <c r="U145" s="97"/>
      <c r="V145" s="97"/>
      <c r="W145" s="97"/>
      <c r="X145" s="97"/>
      <c r="Y145" s="97"/>
      <c r="Z145" s="97"/>
      <c r="AA145" s="79"/>
    </row>
    <row r="146" spans="1:27" ht="20.100000000000001" customHeight="1" x14ac:dyDescent="0.15">
      <c r="A146" s="61"/>
      <c r="B146" s="61"/>
      <c r="C146" s="72" t="s">
        <v>30</v>
      </c>
      <c r="D146" s="73"/>
      <c r="E146" s="73"/>
      <c r="F146" s="73"/>
      <c r="G146" s="73"/>
      <c r="H146" s="74"/>
      <c r="I146" s="98"/>
    </row>
    <row r="147" spans="1:27" ht="20.100000000000001" customHeight="1" x14ac:dyDescent="0.15">
      <c r="A147" s="61"/>
      <c r="B147" s="61"/>
      <c r="C147" s="75"/>
      <c r="D147" s="76"/>
      <c r="E147" s="76"/>
      <c r="F147" s="76"/>
      <c r="G147" s="76"/>
      <c r="H147" s="76"/>
      <c r="I147" s="100"/>
      <c r="J147" s="77"/>
      <c r="K147" s="77"/>
      <c r="L147" s="77"/>
      <c r="M147" s="77"/>
      <c r="N147" s="77"/>
      <c r="O147" s="77"/>
      <c r="P147" s="77"/>
      <c r="Q147" s="77"/>
      <c r="R147" s="77"/>
      <c r="S147" s="77"/>
      <c r="T147" s="77"/>
      <c r="U147" s="77"/>
      <c r="V147" s="77"/>
      <c r="W147" s="77"/>
      <c r="X147" s="77"/>
      <c r="Y147" s="77"/>
      <c r="Z147" s="78"/>
    </row>
    <row r="148" spans="1:27" ht="20.100000000000001" customHeight="1" x14ac:dyDescent="0.15">
      <c r="A148" s="61"/>
      <c r="B148" s="61"/>
      <c r="C148" s="75"/>
      <c r="D148" s="122" t="s">
        <v>164</v>
      </c>
      <c r="E148" s="76"/>
      <c r="F148" s="76"/>
      <c r="G148" s="76"/>
      <c r="H148" s="76"/>
      <c r="I148" s="123"/>
      <c r="J148" s="79"/>
      <c r="K148" s="79"/>
      <c r="L148" s="79"/>
      <c r="M148" s="79"/>
      <c r="N148" s="79"/>
      <c r="O148" s="79"/>
      <c r="P148" s="79"/>
      <c r="Q148" s="79"/>
      <c r="R148" s="79"/>
      <c r="S148" s="79"/>
      <c r="T148" s="79"/>
      <c r="U148" s="79"/>
      <c r="V148" s="79"/>
      <c r="W148" s="79"/>
      <c r="X148" s="79"/>
      <c r="Y148" s="79"/>
      <c r="Z148" s="80"/>
    </row>
    <row r="149" spans="1:27" ht="20.100000000000001" customHeight="1" x14ac:dyDescent="0.15">
      <c r="A149" s="61">
        <f>IF(AND($I149&lt;&gt;"しない", $I149&lt;&gt;"する"), 1001, 0)</f>
        <v>0</v>
      </c>
      <c r="B149" s="61"/>
      <c r="C149" s="81"/>
      <c r="D149" s="82">
        <v>1</v>
      </c>
      <c r="E149" s="79" t="s">
        <v>165</v>
      </c>
      <c r="F149" s="79"/>
      <c r="G149" s="79"/>
      <c r="H149" s="79"/>
      <c r="I149" s="4" t="s">
        <v>179</v>
      </c>
      <c r="J149" s="4"/>
      <c r="K149" s="4"/>
      <c r="L149" s="4"/>
      <c r="M149" s="4"/>
      <c r="N149" s="83"/>
      <c r="O149" s="83"/>
      <c r="P149" s="83"/>
      <c r="Q149" s="83"/>
      <c r="R149" s="83"/>
      <c r="S149" s="83"/>
      <c r="T149" s="83"/>
      <c r="U149" s="83"/>
      <c r="V149" s="83"/>
      <c r="W149" s="83"/>
      <c r="X149" s="83"/>
      <c r="Y149" s="83"/>
      <c r="Z149" s="80"/>
    </row>
    <row r="150" spans="1:27" ht="20.100000000000001" customHeight="1" x14ac:dyDescent="0.15">
      <c r="A150" s="61"/>
      <c r="B150" s="61"/>
      <c r="C150" s="87"/>
      <c r="D150" s="79"/>
      <c r="E150" s="79"/>
      <c r="F150" s="79"/>
      <c r="G150" s="79"/>
      <c r="H150" s="79"/>
      <c r="I150" s="89"/>
      <c r="J150" s="85" t="s">
        <v>52</v>
      </c>
      <c r="K150" s="85"/>
      <c r="L150" s="85"/>
      <c r="M150" s="85"/>
      <c r="N150" s="85"/>
      <c r="O150" s="85"/>
      <c r="P150" s="85"/>
      <c r="Q150" s="85"/>
      <c r="R150" s="85"/>
      <c r="S150" s="85"/>
      <c r="T150" s="85"/>
      <c r="U150" s="85"/>
      <c r="V150" s="85"/>
      <c r="W150" s="85"/>
      <c r="X150" s="85"/>
      <c r="Y150" s="85"/>
      <c r="Z150" s="80"/>
    </row>
    <row r="151" spans="1:27" ht="20.100000000000001" customHeight="1" x14ac:dyDescent="0.15">
      <c r="A151" s="61">
        <f>IF(AND($I149="する",TRIM($I151)=""), 1001, 0)</f>
        <v>0</v>
      </c>
      <c r="B151" s="61"/>
      <c r="C151" s="81"/>
      <c r="D151" s="82">
        <v>2</v>
      </c>
      <c r="E151" s="60" t="s">
        <v>0</v>
      </c>
      <c r="I151" s="10"/>
      <c r="J151" s="11"/>
      <c r="K151" s="11"/>
      <c r="L151" s="11"/>
      <c r="M151" s="11"/>
      <c r="N151" s="83"/>
      <c r="O151" s="83"/>
      <c r="P151" s="83"/>
      <c r="Q151" s="83"/>
      <c r="R151" s="83"/>
      <c r="S151" s="83"/>
      <c r="T151" s="83"/>
      <c r="U151" s="83"/>
      <c r="V151" s="83"/>
      <c r="W151" s="83"/>
      <c r="X151" s="83"/>
      <c r="Y151" s="83"/>
      <c r="Z151" s="80"/>
    </row>
    <row r="152" spans="1:27" ht="20.100000000000001" customHeight="1" x14ac:dyDescent="0.15">
      <c r="A152" s="61"/>
      <c r="B152" s="61"/>
      <c r="C152" s="81"/>
      <c r="D152" s="82"/>
      <c r="E152" s="79"/>
      <c r="F152" s="79"/>
      <c r="G152" s="79"/>
      <c r="H152" s="79"/>
      <c r="I152" s="89"/>
      <c r="J152" s="85" t="s">
        <v>190</v>
      </c>
      <c r="K152" s="85"/>
      <c r="L152" s="85"/>
      <c r="M152" s="85"/>
      <c r="N152" s="85"/>
      <c r="O152" s="85"/>
      <c r="P152" s="85"/>
      <c r="Q152" s="85"/>
      <c r="R152" s="85"/>
      <c r="S152" s="85"/>
      <c r="T152" s="85"/>
      <c r="U152" s="85"/>
      <c r="V152" s="85"/>
      <c r="W152" s="85"/>
      <c r="X152" s="85"/>
      <c r="Y152" s="85"/>
      <c r="Z152" s="80"/>
    </row>
    <row r="153" spans="1:27" ht="20.100000000000001" customHeight="1" x14ac:dyDescent="0.15">
      <c r="A153" s="61">
        <f>IF(AND($I149="する",TRIM($I153)=""), 1001, 0)</f>
        <v>0</v>
      </c>
      <c r="B153" s="61"/>
      <c r="C153" s="81"/>
      <c r="D153" s="82">
        <v>3</v>
      </c>
      <c r="E153" s="60" t="s">
        <v>1</v>
      </c>
      <c r="I153" s="14"/>
      <c r="J153" s="14"/>
      <c r="K153" s="14"/>
      <c r="L153" s="14"/>
      <c r="M153" s="14"/>
      <c r="N153" s="14"/>
      <c r="O153" s="14"/>
      <c r="P153" s="14"/>
      <c r="Q153" s="14"/>
      <c r="R153" s="14"/>
      <c r="S153" s="14"/>
      <c r="T153" s="14"/>
      <c r="U153" s="14"/>
      <c r="V153" s="14"/>
      <c r="W153" s="14"/>
      <c r="X153" s="14"/>
      <c r="Y153" s="14"/>
      <c r="Z153" s="80"/>
    </row>
    <row r="154" spans="1:27" ht="20.100000000000001" customHeight="1" x14ac:dyDescent="0.15">
      <c r="A154" s="61"/>
      <c r="B154" s="61"/>
      <c r="C154" s="81"/>
      <c r="D154" s="82"/>
      <c r="E154" s="79"/>
      <c r="F154" s="79"/>
      <c r="G154" s="79"/>
      <c r="H154" s="79"/>
      <c r="I154" s="89"/>
      <c r="J154" s="85" t="s">
        <v>13</v>
      </c>
      <c r="K154" s="85"/>
      <c r="L154" s="85"/>
      <c r="M154" s="85"/>
      <c r="N154" s="85"/>
      <c r="O154" s="85"/>
      <c r="P154" s="85"/>
      <c r="Q154" s="85"/>
      <c r="R154" s="85"/>
      <c r="S154" s="85"/>
      <c r="T154" s="85"/>
      <c r="U154" s="85"/>
      <c r="V154" s="85"/>
      <c r="W154" s="85"/>
      <c r="X154" s="85"/>
      <c r="Y154" s="85"/>
      <c r="Z154" s="80"/>
    </row>
    <row r="155" spans="1:27" ht="20.100000000000001" customHeight="1" x14ac:dyDescent="0.15">
      <c r="A155" s="61"/>
      <c r="B155" s="61"/>
      <c r="C155" s="81"/>
      <c r="D155" s="82">
        <v>4</v>
      </c>
      <c r="E155" s="60" t="s">
        <v>31</v>
      </c>
      <c r="I155" s="4"/>
      <c r="J155" s="4"/>
      <c r="K155" s="4"/>
      <c r="L155" s="4"/>
      <c r="M155" s="4"/>
      <c r="N155" s="4"/>
      <c r="O155" s="4"/>
      <c r="P155" s="4"/>
      <c r="Q155" s="4"/>
      <c r="R155" s="4"/>
      <c r="S155" s="4"/>
      <c r="T155" s="4"/>
      <c r="U155" s="4"/>
      <c r="V155" s="4"/>
      <c r="W155" s="4"/>
      <c r="X155" s="4"/>
      <c r="Y155" s="4"/>
      <c r="Z155" s="80"/>
    </row>
    <row r="156" spans="1:27" ht="20.100000000000001" customHeight="1" x14ac:dyDescent="0.15">
      <c r="A156" s="61"/>
      <c r="B156" s="61"/>
      <c r="C156" s="81"/>
      <c r="D156" s="82"/>
      <c r="E156" s="79"/>
      <c r="F156" s="79"/>
      <c r="G156" s="79"/>
      <c r="H156" s="79"/>
      <c r="I156" s="89"/>
      <c r="J156" s="85" t="s">
        <v>11</v>
      </c>
      <c r="K156" s="85"/>
      <c r="L156" s="85"/>
      <c r="M156" s="85"/>
      <c r="N156" s="85"/>
      <c r="O156" s="85"/>
      <c r="P156" s="85"/>
      <c r="Q156" s="85"/>
      <c r="R156" s="85"/>
      <c r="S156" s="85"/>
      <c r="T156" s="85"/>
      <c r="U156" s="85"/>
      <c r="V156" s="85"/>
      <c r="W156" s="85"/>
      <c r="X156" s="85"/>
      <c r="Y156" s="85"/>
      <c r="Z156" s="80"/>
    </row>
    <row r="157" spans="1:27" ht="20.100000000000001" customHeight="1" x14ac:dyDescent="0.15">
      <c r="A157" s="61">
        <f>IF(AND($I149="する",TRIM($I157)=""), 1001, 0)</f>
        <v>0</v>
      </c>
      <c r="B157" s="61"/>
      <c r="C157" s="81"/>
      <c r="D157" s="82">
        <v>5</v>
      </c>
      <c r="E157" s="60" t="s">
        <v>32</v>
      </c>
      <c r="I157" s="4"/>
      <c r="J157" s="4"/>
      <c r="K157" s="4"/>
      <c r="L157" s="4"/>
      <c r="M157" s="4"/>
      <c r="N157" s="4"/>
      <c r="O157" s="4"/>
      <c r="P157" s="4"/>
      <c r="Q157" s="4"/>
      <c r="R157" s="4"/>
      <c r="S157" s="4"/>
      <c r="T157" s="4"/>
      <c r="U157" s="4"/>
      <c r="V157" s="4"/>
      <c r="W157" s="4"/>
      <c r="X157" s="4"/>
      <c r="Y157" s="4"/>
      <c r="Z157" s="80"/>
    </row>
    <row r="158" spans="1:27" ht="20.100000000000001" customHeight="1" x14ac:dyDescent="0.15">
      <c r="A158" s="61"/>
      <c r="B158" s="61"/>
      <c r="C158" s="87"/>
      <c r="D158" s="79"/>
      <c r="E158" s="79"/>
      <c r="F158" s="79"/>
      <c r="G158" s="79"/>
      <c r="H158" s="79"/>
      <c r="I158" s="89"/>
      <c r="J158" s="85" t="s">
        <v>12</v>
      </c>
      <c r="K158" s="85"/>
      <c r="L158" s="85"/>
      <c r="M158" s="85"/>
      <c r="N158" s="85"/>
      <c r="O158" s="85"/>
      <c r="P158" s="85"/>
      <c r="Q158" s="85"/>
      <c r="R158" s="85"/>
      <c r="S158" s="85"/>
      <c r="T158" s="85"/>
      <c r="U158" s="85"/>
      <c r="V158" s="85"/>
      <c r="W158" s="85"/>
      <c r="X158" s="85"/>
      <c r="Y158" s="85"/>
      <c r="Z158" s="80"/>
    </row>
    <row r="159" spans="1:27" ht="20.100000000000001" customHeight="1" x14ac:dyDescent="0.15">
      <c r="A159" s="61">
        <f>IF(AND($I149="する",NOT(AND(TRIM($I159)&lt;&gt;"",ISNUMBER(VALUE(SUBSTITUTE($I159,"-","")))))), 1001, 0)</f>
        <v>0</v>
      </c>
      <c r="B159" s="61"/>
      <c r="C159" s="81"/>
      <c r="D159" s="82">
        <v>6</v>
      </c>
      <c r="E159" s="60" t="s">
        <v>6</v>
      </c>
      <c r="I159" s="4"/>
      <c r="J159" s="4"/>
      <c r="K159" s="4"/>
      <c r="L159" s="4"/>
      <c r="M159" s="4"/>
      <c r="N159" s="83"/>
      <c r="O159" s="83"/>
      <c r="P159" s="83"/>
      <c r="Q159" s="83"/>
      <c r="R159" s="83"/>
      <c r="S159" s="83"/>
      <c r="T159" s="83"/>
      <c r="U159" s="83"/>
      <c r="V159" s="83"/>
      <c r="W159" s="83"/>
      <c r="X159" s="83"/>
      <c r="Y159" s="83"/>
      <c r="Z159" s="80"/>
    </row>
    <row r="160" spans="1:27" ht="20.100000000000001" customHeight="1" x14ac:dyDescent="0.15">
      <c r="A160" s="61"/>
      <c r="B160" s="61"/>
      <c r="C160" s="87"/>
      <c r="D160" s="79"/>
      <c r="E160" s="79"/>
      <c r="F160" s="79"/>
      <c r="G160" s="79"/>
      <c r="H160" s="79"/>
      <c r="I160" s="89"/>
      <c r="J160" s="85" t="s">
        <v>176</v>
      </c>
      <c r="K160" s="85"/>
      <c r="L160" s="85"/>
      <c r="M160" s="85"/>
      <c r="N160" s="85"/>
      <c r="O160" s="85"/>
      <c r="P160" s="85"/>
      <c r="Q160" s="85"/>
      <c r="R160" s="85"/>
      <c r="S160" s="85"/>
      <c r="T160" s="85"/>
      <c r="U160" s="85"/>
      <c r="V160" s="85"/>
      <c r="W160" s="85"/>
      <c r="X160" s="85"/>
      <c r="Y160" s="85"/>
      <c r="Z160" s="80"/>
    </row>
    <row r="161" spans="1:27" ht="20.100000000000001" customHeight="1" x14ac:dyDescent="0.15">
      <c r="A161" s="61">
        <f>IF(AND($I149="する",AND(TRIM($I161)&lt;&gt;"",NOT(ISNUMBER(VALUE(SUBSTITUTE($I161,"-","")))))), 1001, 0)</f>
        <v>0</v>
      </c>
      <c r="B161" s="61"/>
      <c r="C161" s="81"/>
      <c r="D161" s="82">
        <v>7</v>
      </c>
      <c r="E161" s="60" t="s">
        <v>7</v>
      </c>
      <c r="I161" s="4"/>
      <c r="J161" s="4"/>
      <c r="K161" s="4"/>
      <c r="L161" s="4"/>
      <c r="M161" s="4"/>
      <c r="N161" s="83"/>
      <c r="O161" s="83"/>
      <c r="P161" s="83"/>
      <c r="Q161" s="83"/>
      <c r="R161" s="83"/>
      <c r="S161" s="83"/>
      <c r="T161" s="83"/>
      <c r="U161" s="83"/>
      <c r="V161" s="83"/>
      <c r="W161" s="83"/>
      <c r="X161" s="83"/>
      <c r="Y161" s="83"/>
      <c r="Z161" s="80"/>
    </row>
    <row r="162" spans="1:27" ht="20.100000000000001" customHeight="1" x14ac:dyDescent="0.15">
      <c r="A162" s="61"/>
      <c r="B162" s="61"/>
      <c r="C162" s="87"/>
      <c r="D162" s="79"/>
      <c r="E162" s="79"/>
      <c r="F162" s="79"/>
      <c r="G162" s="79"/>
      <c r="H162" s="79"/>
      <c r="I162" s="89"/>
      <c r="J162" s="85" t="s">
        <v>156</v>
      </c>
      <c r="K162" s="85"/>
      <c r="L162" s="85"/>
      <c r="M162" s="85"/>
      <c r="N162" s="85"/>
      <c r="O162" s="85"/>
      <c r="P162" s="85"/>
      <c r="Q162" s="85"/>
      <c r="R162" s="85"/>
      <c r="S162" s="85"/>
      <c r="T162" s="85"/>
      <c r="U162" s="85"/>
      <c r="V162" s="85"/>
      <c r="W162" s="85"/>
      <c r="X162" s="85"/>
      <c r="Y162" s="85"/>
      <c r="Z162" s="80"/>
    </row>
    <row r="163" spans="1:27" ht="20.100000000000001" customHeight="1" x14ac:dyDescent="0.15">
      <c r="A163" s="61"/>
      <c r="B163" s="61"/>
      <c r="C163" s="92"/>
      <c r="D163" s="93"/>
      <c r="E163" s="93"/>
      <c r="F163" s="93"/>
      <c r="G163" s="93"/>
      <c r="H163" s="93"/>
      <c r="I163" s="118"/>
      <c r="J163" s="94"/>
      <c r="K163" s="94"/>
      <c r="L163" s="94"/>
      <c r="M163" s="94"/>
      <c r="N163" s="94"/>
      <c r="O163" s="94"/>
      <c r="P163" s="94"/>
      <c r="Q163" s="94"/>
      <c r="R163" s="94"/>
      <c r="S163" s="94"/>
      <c r="T163" s="94"/>
      <c r="U163" s="94"/>
      <c r="V163" s="94"/>
      <c r="W163" s="94"/>
      <c r="X163" s="94"/>
      <c r="Y163" s="94"/>
      <c r="Z163" s="95"/>
    </row>
    <row r="164" spans="1:27" ht="20.100000000000001" customHeight="1" x14ac:dyDescent="0.15">
      <c r="A164" s="61"/>
      <c r="B164" s="61"/>
      <c r="C164" s="79"/>
      <c r="D164" s="79"/>
      <c r="E164" s="79"/>
      <c r="F164" s="79"/>
      <c r="G164" s="79"/>
      <c r="H164" s="79"/>
      <c r="I164" s="96"/>
      <c r="J164" s="97"/>
      <c r="K164" s="97"/>
      <c r="L164" s="97"/>
      <c r="M164" s="97"/>
      <c r="N164" s="97"/>
      <c r="O164" s="97"/>
      <c r="P164" s="97"/>
      <c r="Q164" s="97"/>
      <c r="R164" s="97"/>
      <c r="S164" s="97"/>
      <c r="T164" s="97"/>
      <c r="U164" s="97"/>
      <c r="V164" s="97"/>
      <c r="W164" s="97"/>
      <c r="X164" s="97"/>
      <c r="Y164" s="97"/>
      <c r="Z164" s="79"/>
    </row>
    <row r="165" spans="1:27" ht="20.100000000000001" customHeight="1" x14ac:dyDescent="0.15">
      <c r="A165" s="121"/>
      <c r="B165" s="61"/>
      <c r="C165" s="79"/>
      <c r="D165" s="79"/>
      <c r="E165" s="79"/>
      <c r="F165" s="79"/>
      <c r="G165" s="79"/>
      <c r="H165" s="79"/>
      <c r="I165" s="97"/>
      <c r="J165" s="79"/>
      <c r="K165" s="79"/>
      <c r="L165" s="79"/>
      <c r="M165" s="79"/>
      <c r="N165" s="79"/>
      <c r="O165" s="79"/>
      <c r="P165" s="79"/>
      <c r="Q165" s="79"/>
      <c r="R165" s="79"/>
      <c r="S165" s="79"/>
      <c r="T165" s="79"/>
      <c r="U165" s="79"/>
      <c r="V165" s="79"/>
      <c r="W165" s="79"/>
      <c r="X165" s="79"/>
      <c r="Y165" s="79"/>
      <c r="Z165" s="79"/>
      <c r="AA165" s="79"/>
    </row>
    <row r="166" spans="1:27" ht="20.100000000000001" customHeight="1" x14ac:dyDescent="0.15">
      <c r="A166" s="121"/>
      <c r="B166" s="61"/>
      <c r="C166" s="72" t="s">
        <v>24</v>
      </c>
      <c r="D166" s="73"/>
      <c r="E166" s="73"/>
      <c r="F166" s="73"/>
      <c r="G166" s="73"/>
      <c r="H166" s="74"/>
      <c r="I166" s="124"/>
      <c r="J166" s="62"/>
      <c r="K166" s="62"/>
      <c r="L166" s="62"/>
      <c r="M166" s="62"/>
      <c r="N166" s="62"/>
      <c r="O166" s="62"/>
      <c r="P166" s="62"/>
      <c r="Q166" s="62"/>
      <c r="R166" s="62"/>
      <c r="S166" s="62"/>
      <c r="T166" s="62"/>
      <c r="U166" s="62"/>
      <c r="V166" s="62"/>
      <c r="W166" s="62"/>
      <c r="X166" s="62"/>
      <c r="Y166" s="62"/>
      <c r="Z166" s="62"/>
    </row>
    <row r="167" spans="1:27" ht="20.100000000000001" customHeight="1" x14ac:dyDescent="0.15">
      <c r="A167" s="121"/>
      <c r="B167" s="61"/>
      <c r="C167" s="125"/>
      <c r="D167" s="126"/>
      <c r="E167" s="126"/>
      <c r="F167" s="126"/>
      <c r="G167" s="126"/>
      <c r="H167" s="126"/>
      <c r="I167" s="127"/>
      <c r="J167" s="127"/>
      <c r="K167" s="127"/>
      <c r="L167" s="127"/>
      <c r="M167" s="127"/>
      <c r="N167" s="127"/>
      <c r="O167" s="127"/>
      <c r="P167" s="127"/>
      <c r="Q167" s="127"/>
      <c r="R167" s="127"/>
      <c r="S167" s="127"/>
      <c r="T167" s="127"/>
      <c r="U167" s="127"/>
      <c r="V167" s="127"/>
      <c r="W167" s="127"/>
      <c r="X167" s="127"/>
      <c r="Y167" s="127"/>
      <c r="Z167" s="128"/>
    </row>
    <row r="168" spans="1:27" ht="15" hidden="1" customHeight="1" x14ac:dyDescent="0.15">
      <c r="A168" s="121"/>
      <c r="B168" s="61"/>
      <c r="C168" s="75"/>
      <c r="D168" s="76"/>
      <c r="E168" s="76"/>
      <c r="F168" s="76"/>
      <c r="G168" s="76"/>
      <c r="H168" s="76"/>
      <c r="I168" s="129"/>
      <c r="J168" s="79"/>
      <c r="K168" s="79"/>
      <c r="L168" s="79"/>
      <c r="M168" s="79"/>
      <c r="N168" s="129"/>
      <c r="O168" s="79"/>
      <c r="P168" s="79"/>
      <c r="Q168" s="129"/>
      <c r="R168" s="79"/>
      <c r="S168" s="79"/>
      <c r="T168" s="79"/>
      <c r="U168" s="79"/>
      <c r="V168" s="79"/>
      <c r="W168" s="79"/>
      <c r="X168" s="79"/>
      <c r="Y168" s="79"/>
      <c r="Z168" s="80"/>
      <c r="AA168" s="79"/>
    </row>
    <row r="169" spans="1:27" ht="20.100000000000001" customHeight="1" x14ac:dyDescent="0.15">
      <c r="A169" s="121">
        <f>IF(TRIM($I169)="", 1001, 0)</f>
        <v>1001</v>
      </c>
      <c r="B169" s="61"/>
      <c r="C169" s="75"/>
      <c r="D169" s="130">
        <v>1</v>
      </c>
      <c r="E169" s="131" t="s">
        <v>37</v>
      </c>
      <c r="F169" s="131"/>
      <c r="G169" s="131"/>
      <c r="H169" s="131"/>
      <c r="I169" s="4"/>
      <c r="J169" s="4"/>
      <c r="K169" s="4"/>
      <c r="L169" s="4"/>
      <c r="M169" s="4"/>
      <c r="N169" s="83" t="s">
        <v>38</v>
      </c>
      <c r="O169" s="83"/>
      <c r="P169" s="83"/>
      <c r="Q169" s="83"/>
      <c r="R169" s="83"/>
      <c r="S169" s="83"/>
      <c r="T169" s="83"/>
      <c r="U169" s="83"/>
      <c r="V169" s="83"/>
      <c r="W169" s="83"/>
      <c r="X169" s="83"/>
      <c r="Y169" s="83"/>
      <c r="Z169" s="80"/>
      <c r="AA169" s="79"/>
    </row>
    <row r="170" spans="1:27" ht="20.100000000000001" customHeight="1" x14ac:dyDescent="0.15">
      <c r="A170" s="121"/>
      <c r="B170" s="61"/>
      <c r="C170" s="75"/>
      <c r="D170" s="130"/>
      <c r="E170" s="131"/>
      <c r="F170" s="131"/>
      <c r="G170" s="131"/>
      <c r="H170" s="131"/>
      <c r="I170" s="84"/>
      <c r="J170" s="85" t="s">
        <v>173</v>
      </c>
      <c r="K170" s="85"/>
      <c r="L170" s="85"/>
      <c r="M170" s="85"/>
      <c r="N170" s="85"/>
      <c r="O170" s="85"/>
      <c r="P170" s="85"/>
      <c r="Q170" s="85"/>
      <c r="R170" s="85"/>
      <c r="S170" s="85"/>
      <c r="T170" s="85"/>
      <c r="U170" s="85"/>
      <c r="V170" s="85"/>
      <c r="W170" s="85"/>
      <c r="X170" s="85"/>
      <c r="Y170" s="85"/>
      <c r="Z170" s="80"/>
      <c r="AA170" s="79"/>
    </row>
    <row r="171" spans="1:27" ht="20.100000000000001" customHeight="1" x14ac:dyDescent="0.15">
      <c r="A171" s="121">
        <f>IF(TRIM($I171)="", 1001, 0)</f>
        <v>1001</v>
      </c>
      <c r="B171" s="61"/>
      <c r="C171" s="75"/>
      <c r="D171" s="130">
        <v>2</v>
      </c>
      <c r="E171" s="131" t="s">
        <v>9</v>
      </c>
      <c r="F171" s="131"/>
      <c r="G171" s="131"/>
      <c r="H171" s="131"/>
      <c r="I171" s="22"/>
      <c r="J171" s="23"/>
      <c r="K171" s="23"/>
      <c r="L171" s="23"/>
      <c r="M171" s="23"/>
      <c r="N171" s="83" t="s">
        <v>33</v>
      </c>
      <c r="O171" s="83"/>
      <c r="P171" s="83"/>
      <c r="Q171" s="83"/>
      <c r="R171" s="83"/>
      <c r="S171" s="83"/>
      <c r="T171" s="83"/>
      <c r="U171" s="83"/>
      <c r="V171" s="83"/>
      <c r="W171" s="83"/>
      <c r="X171" s="83"/>
      <c r="Y171" s="83"/>
      <c r="Z171" s="80"/>
      <c r="AA171" s="79"/>
    </row>
    <row r="172" spans="1:27" ht="20.100000000000001" customHeight="1" x14ac:dyDescent="0.15">
      <c r="A172" s="121"/>
      <c r="B172" s="61"/>
      <c r="C172" s="75"/>
      <c r="D172" s="130"/>
      <c r="E172" s="131"/>
      <c r="F172" s="131"/>
      <c r="G172" s="131"/>
      <c r="H172" s="131"/>
      <c r="I172" s="84"/>
      <c r="J172" s="132" t="s">
        <v>191</v>
      </c>
      <c r="K172" s="86"/>
      <c r="L172" s="86"/>
      <c r="M172" s="86"/>
      <c r="N172" s="86"/>
      <c r="O172" s="86"/>
      <c r="P172" s="86"/>
      <c r="Q172" s="86"/>
      <c r="R172" s="86"/>
      <c r="S172" s="86"/>
      <c r="T172" s="86"/>
      <c r="U172" s="86"/>
      <c r="V172" s="86"/>
      <c r="W172" s="86"/>
      <c r="X172" s="86"/>
      <c r="Y172" s="86"/>
      <c r="Z172" s="80"/>
      <c r="AA172" s="79"/>
    </row>
    <row r="173" spans="1:27" ht="20.100000000000001" customHeight="1" x14ac:dyDescent="0.15">
      <c r="A173" s="121"/>
      <c r="B173" s="61"/>
      <c r="C173" s="81"/>
      <c r="D173" s="82">
        <v>3</v>
      </c>
      <c r="E173" s="62" t="s">
        <v>149</v>
      </c>
      <c r="F173" s="62"/>
      <c r="G173" s="62"/>
      <c r="H173" s="62"/>
      <c r="I173" s="133"/>
      <c r="J173" s="133"/>
      <c r="K173" s="133"/>
      <c r="Q173" s="134"/>
      <c r="S173" s="134"/>
      <c r="Z173" s="102"/>
      <c r="AA173" s="79"/>
    </row>
    <row r="174" spans="1:27" ht="20.100000000000001" customHeight="1" x14ac:dyDescent="0.15">
      <c r="A174" s="121"/>
      <c r="B174" s="61"/>
      <c r="C174" s="81"/>
      <c r="D174" s="82"/>
      <c r="E174" s="135" t="s">
        <v>18</v>
      </c>
      <c r="F174" s="136"/>
      <c r="G174" s="136"/>
      <c r="H174" s="137"/>
      <c r="I174" s="138" t="s">
        <v>25</v>
      </c>
      <c r="J174" s="138"/>
      <c r="K174" s="138"/>
      <c r="L174" s="138"/>
      <c r="M174" s="138"/>
      <c r="Z174" s="102"/>
      <c r="AA174" s="79"/>
    </row>
    <row r="175" spans="1:27" ht="20.100000000000001" customHeight="1" x14ac:dyDescent="0.15">
      <c r="A175" s="121">
        <f>IF(TRIM($I175)="", 1001, 0)</f>
        <v>1001</v>
      </c>
      <c r="B175" s="61"/>
      <c r="C175" s="81"/>
      <c r="D175" s="82"/>
      <c r="E175" s="139" t="s">
        <v>150</v>
      </c>
      <c r="F175" s="140"/>
      <c r="G175" s="140"/>
      <c r="H175" s="141"/>
      <c r="I175" s="33"/>
      <c r="J175" s="34"/>
      <c r="K175" s="34"/>
      <c r="L175" s="34"/>
      <c r="M175" s="35"/>
      <c r="T175" s="86"/>
      <c r="U175" s="86"/>
      <c r="V175" s="86"/>
      <c r="W175" s="86"/>
      <c r="X175" s="86"/>
      <c r="Y175" s="86"/>
      <c r="Z175" s="142"/>
      <c r="AA175" s="79"/>
    </row>
    <row r="176" spans="1:27" ht="20.100000000000001" customHeight="1" x14ac:dyDescent="0.15">
      <c r="A176" s="121">
        <f>IF(TRIM($I176)="", 1001, 0)</f>
        <v>1001</v>
      </c>
      <c r="B176" s="61"/>
      <c r="C176" s="81"/>
      <c r="E176" s="143" t="s">
        <v>151</v>
      </c>
      <c r="F176" s="144"/>
      <c r="G176" s="144"/>
      <c r="H176" s="145"/>
      <c r="I176" s="36"/>
      <c r="J176" s="37"/>
      <c r="K176" s="37"/>
      <c r="L176" s="37"/>
      <c r="M176" s="38"/>
      <c r="Z176" s="102"/>
      <c r="AA176" s="79"/>
    </row>
    <row r="177" spans="1:28" ht="20.100000000000001" customHeight="1" x14ac:dyDescent="0.15">
      <c r="A177" s="121">
        <f>IF(TRIM($I177)="", 1001, 0)</f>
        <v>1001</v>
      </c>
      <c r="B177" s="61"/>
      <c r="C177" s="81"/>
      <c r="E177" s="146" t="s">
        <v>152</v>
      </c>
      <c r="F177" s="147"/>
      <c r="G177" s="147"/>
      <c r="H177" s="148"/>
      <c r="I177" s="46"/>
      <c r="J177" s="47"/>
      <c r="K177" s="47"/>
      <c r="L177" s="47"/>
      <c r="M177" s="48"/>
      <c r="Z177" s="102"/>
      <c r="AA177" s="79"/>
    </row>
    <row r="178" spans="1:28" ht="20.100000000000001" customHeight="1" x14ac:dyDescent="0.15">
      <c r="A178" s="121"/>
      <c r="B178" s="61"/>
      <c r="C178" s="81"/>
      <c r="D178" s="82"/>
      <c r="E178" s="79"/>
      <c r="F178" s="79"/>
      <c r="G178" s="79"/>
      <c r="H178" s="79"/>
      <c r="I178" s="134"/>
      <c r="Z178" s="102"/>
      <c r="AA178" s="79"/>
    </row>
    <row r="179" spans="1:28" ht="20.100000000000001" customHeight="1" x14ac:dyDescent="0.15">
      <c r="A179" s="121">
        <f>IF(TRIM($I179)="", 1001, 0)</f>
        <v>1001</v>
      </c>
      <c r="B179" s="61"/>
      <c r="C179" s="75"/>
      <c r="D179" s="130">
        <v>4</v>
      </c>
      <c r="E179" s="131" t="s">
        <v>44</v>
      </c>
      <c r="F179" s="131"/>
      <c r="G179" s="131"/>
      <c r="H179" s="131"/>
      <c r="I179" s="5"/>
      <c r="J179" s="6"/>
      <c r="K179" s="6"/>
      <c r="L179" s="6"/>
      <c r="M179" s="6"/>
      <c r="N179" s="149" t="s">
        <v>17</v>
      </c>
      <c r="O179" s="5"/>
      <c r="P179" s="4"/>
      <c r="Q179" s="4"/>
      <c r="R179" s="79" t="s">
        <v>35</v>
      </c>
      <c r="Z179" s="80"/>
      <c r="AA179" s="79"/>
    </row>
    <row r="180" spans="1:28" ht="20.100000000000001" customHeight="1" x14ac:dyDescent="0.15">
      <c r="A180" s="121">
        <f>IF(TRIM($O179)="", 1001, 0)</f>
        <v>1001</v>
      </c>
      <c r="B180" s="61"/>
      <c r="C180" s="75"/>
      <c r="D180" s="130"/>
      <c r="E180" s="131"/>
      <c r="F180" s="131"/>
      <c r="G180" s="131"/>
      <c r="H180" s="131"/>
      <c r="I180" s="84"/>
      <c r="J180" s="85" t="str">
        <f>日付例&amp;"　年月日を入力してください。"</f>
        <v>例)2024/4/1、R6/4/1　年月日を入力してください。</v>
      </c>
      <c r="K180" s="85"/>
      <c r="L180" s="85"/>
      <c r="M180" s="85"/>
      <c r="N180" s="85"/>
      <c r="O180" s="85"/>
      <c r="P180" s="85"/>
      <c r="Q180" s="85"/>
      <c r="R180" s="85"/>
      <c r="S180" s="85"/>
      <c r="T180" s="85"/>
      <c r="U180" s="85"/>
      <c r="V180" s="85"/>
      <c r="W180" s="85"/>
      <c r="X180" s="85"/>
      <c r="Y180" s="85"/>
      <c r="Z180" s="80"/>
      <c r="AA180" s="79"/>
    </row>
    <row r="181" spans="1:28" ht="20.100000000000001" customHeight="1" x14ac:dyDescent="0.15">
      <c r="A181" s="121"/>
      <c r="B181" s="61"/>
      <c r="C181" s="81"/>
      <c r="D181" s="82">
        <v>5</v>
      </c>
      <c r="E181" s="62" t="s">
        <v>34</v>
      </c>
      <c r="F181" s="62"/>
      <c r="G181" s="62"/>
      <c r="H181" s="62"/>
      <c r="I181" s="150"/>
      <c r="Z181" s="80"/>
      <c r="AA181" s="79"/>
    </row>
    <row r="182" spans="1:28" ht="20.100000000000001" customHeight="1" x14ac:dyDescent="0.15">
      <c r="A182" s="121"/>
      <c r="B182" s="61"/>
      <c r="C182" s="81"/>
      <c r="D182" s="82"/>
      <c r="E182" s="151"/>
      <c r="F182" s="152"/>
      <c r="G182" s="152"/>
      <c r="H182" s="152"/>
      <c r="I182" s="153" t="s">
        <v>45</v>
      </c>
      <c r="J182" s="153"/>
      <c r="K182" s="153"/>
      <c r="L182" s="153"/>
      <c r="M182" s="153"/>
      <c r="N182" s="153" t="s">
        <v>49</v>
      </c>
      <c r="O182" s="153"/>
      <c r="P182" s="153"/>
      <c r="Q182" s="153" t="s">
        <v>50</v>
      </c>
      <c r="R182" s="153"/>
      <c r="S182" s="154" t="s">
        <v>51</v>
      </c>
      <c r="T182" s="155"/>
      <c r="U182" s="155"/>
      <c r="V182" s="155"/>
      <c r="W182" s="155"/>
      <c r="X182" s="155"/>
      <c r="Y182" s="156"/>
      <c r="Z182" s="80"/>
      <c r="AA182" s="79"/>
    </row>
    <row r="183" spans="1:28" ht="20.100000000000001" customHeight="1" x14ac:dyDescent="0.15">
      <c r="A183" s="121">
        <f>IF(OR(TRIM($I183)="",TRIM($N183)="",TRIM($Q183)=""),1001, 0)</f>
        <v>1001</v>
      </c>
      <c r="B183" s="61"/>
      <c r="C183" s="81"/>
      <c r="D183" s="82"/>
      <c r="E183" s="157" t="s">
        <v>46</v>
      </c>
      <c r="F183" s="158"/>
      <c r="G183" s="158"/>
      <c r="H183" s="159"/>
      <c r="I183" s="7"/>
      <c r="J183" s="12"/>
      <c r="K183" s="12"/>
      <c r="L183" s="12"/>
      <c r="M183" s="13"/>
      <c r="N183" s="7"/>
      <c r="O183" s="8"/>
      <c r="P183" s="9"/>
      <c r="Q183" s="7"/>
      <c r="R183" s="9"/>
      <c r="S183" s="160">
        <f>I183+N183+Q183</f>
        <v>0</v>
      </c>
      <c r="T183" s="161"/>
      <c r="U183" s="161"/>
      <c r="V183" s="161"/>
      <c r="W183" s="161"/>
      <c r="X183" s="161"/>
      <c r="Y183" s="162"/>
      <c r="Z183" s="142"/>
      <c r="AA183" s="79"/>
    </row>
    <row r="184" spans="1:28" ht="20.100000000000001" customHeight="1" x14ac:dyDescent="0.15">
      <c r="A184" s="121">
        <f>IF(OR(TRIM($I184)="",TRIM($N184)="",TRIM($Q184)=""),1001, 0)</f>
        <v>1001</v>
      </c>
      <c r="B184" s="61"/>
      <c r="C184" s="81"/>
      <c r="D184" s="82"/>
      <c r="E184" s="163"/>
      <c r="F184" s="151" t="s">
        <v>47</v>
      </c>
      <c r="G184" s="152"/>
      <c r="H184" s="164"/>
      <c r="I184" s="7"/>
      <c r="J184" s="12"/>
      <c r="K184" s="12"/>
      <c r="L184" s="12"/>
      <c r="M184" s="13"/>
      <c r="N184" s="7"/>
      <c r="O184" s="8"/>
      <c r="P184" s="9"/>
      <c r="Q184" s="7"/>
      <c r="R184" s="9"/>
      <c r="S184" s="160">
        <f>I184+N184+Q184</f>
        <v>0</v>
      </c>
      <c r="T184" s="161"/>
      <c r="U184" s="161"/>
      <c r="V184" s="161"/>
      <c r="W184" s="161"/>
      <c r="X184" s="161"/>
      <c r="Y184" s="162"/>
      <c r="Z184" s="80"/>
      <c r="AA184" s="79"/>
    </row>
    <row r="185" spans="1:28" ht="20.100000000000001" customHeight="1" x14ac:dyDescent="0.15">
      <c r="A185" s="121">
        <f>IF(OR(TRIM($I185)="",TRIM($N185)="",TRIM($Q185)=""),1001, 0)</f>
        <v>1001</v>
      </c>
      <c r="B185" s="61"/>
      <c r="C185" s="81"/>
      <c r="D185" s="82"/>
      <c r="E185" s="165"/>
      <c r="F185" s="151" t="s">
        <v>48</v>
      </c>
      <c r="G185" s="152"/>
      <c r="H185" s="164"/>
      <c r="I185" s="7"/>
      <c r="J185" s="12"/>
      <c r="K185" s="12"/>
      <c r="L185" s="12"/>
      <c r="M185" s="13"/>
      <c r="N185" s="7"/>
      <c r="O185" s="8"/>
      <c r="P185" s="9"/>
      <c r="Q185" s="7"/>
      <c r="R185" s="9"/>
      <c r="S185" s="160">
        <f>I185+N185+Q185</f>
        <v>0</v>
      </c>
      <c r="T185" s="161"/>
      <c r="U185" s="161"/>
      <c r="V185" s="161"/>
      <c r="W185" s="161"/>
      <c r="X185" s="161"/>
      <c r="Y185" s="162"/>
      <c r="Z185" s="142"/>
      <c r="AA185" s="79"/>
    </row>
    <row r="186" spans="1:28" ht="20.100000000000001" customHeight="1" x14ac:dyDescent="0.15">
      <c r="A186" s="121"/>
      <c r="B186" s="61"/>
      <c r="C186" s="81"/>
      <c r="D186" s="82"/>
      <c r="E186" s="77"/>
      <c r="F186" s="77"/>
      <c r="G186" s="77"/>
      <c r="H186" s="77"/>
      <c r="I186" s="84"/>
      <c r="J186" s="86"/>
      <c r="K186" s="86"/>
      <c r="L186" s="86"/>
      <c r="M186" s="86"/>
      <c r="N186" s="86"/>
      <c r="O186" s="86"/>
      <c r="P186" s="86"/>
      <c r="Q186" s="86"/>
      <c r="R186" s="86"/>
      <c r="S186" s="86"/>
      <c r="T186" s="86"/>
      <c r="U186" s="86"/>
      <c r="V186" s="86"/>
      <c r="W186" s="86"/>
      <c r="X186" s="86"/>
      <c r="Y186" s="86"/>
      <c r="Z186" s="142"/>
      <c r="AA186" s="79"/>
    </row>
    <row r="187" spans="1:28" ht="20.100000000000001" customHeight="1" x14ac:dyDescent="0.15">
      <c r="A187" s="61">
        <f>IF(AND($I187&lt;&gt;"課税業者", $I187&lt;&gt;"免税業者"), 1001, 0)</f>
        <v>1001</v>
      </c>
      <c r="B187" s="61"/>
      <c r="C187" s="81"/>
      <c r="D187" s="82">
        <v>6</v>
      </c>
      <c r="E187" s="60" t="s">
        <v>157</v>
      </c>
      <c r="I187" s="4"/>
      <c r="J187" s="4"/>
      <c r="K187" s="4"/>
      <c r="L187" s="4"/>
      <c r="M187" s="4"/>
      <c r="N187" s="79"/>
      <c r="O187" s="79"/>
      <c r="P187" s="79"/>
      <c r="Q187" s="79"/>
      <c r="R187" s="79"/>
      <c r="S187" s="79"/>
      <c r="T187" s="79"/>
      <c r="U187" s="79"/>
      <c r="V187" s="79"/>
      <c r="W187" s="79"/>
      <c r="X187" s="79"/>
      <c r="Y187" s="79"/>
      <c r="Z187" s="102"/>
    </row>
    <row r="188" spans="1:28" ht="20.100000000000001" customHeight="1" x14ac:dyDescent="0.15">
      <c r="A188" s="61"/>
      <c r="B188" s="61"/>
      <c r="C188" s="81"/>
      <c r="D188" s="82"/>
      <c r="E188" s="79"/>
      <c r="F188" s="79"/>
      <c r="G188" s="79"/>
      <c r="H188" s="79"/>
      <c r="I188" s="84"/>
      <c r="J188" s="85" t="s">
        <v>52</v>
      </c>
      <c r="K188" s="85"/>
      <c r="L188" s="85"/>
      <c r="M188" s="85"/>
      <c r="N188" s="85"/>
      <c r="O188" s="85"/>
      <c r="P188" s="85"/>
      <c r="Q188" s="85"/>
      <c r="R188" s="85"/>
      <c r="S188" s="85"/>
      <c r="T188" s="85"/>
      <c r="U188" s="85"/>
      <c r="V188" s="85"/>
      <c r="W188" s="85"/>
      <c r="X188" s="85"/>
      <c r="Y188" s="79"/>
      <c r="Z188" s="102"/>
    </row>
    <row r="189" spans="1:28" ht="20.100000000000001" customHeight="1" x14ac:dyDescent="0.15">
      <c r="A189" s="121"/>
      <c r="B189" s="61"/>
      <c r="C189" s="81"/>
      <c r="D189" s="130">
        <v>7</v>
      </c>
      <c r="E189" s="166" t="s">
        <v>153</v>
      </c>
      <c r="F189" s="166"/>
      <c r="G189" s="166"/>
      <c r="H189" s="166"/>
      <c r="J189" s="86"/>
      <c r="K189" s="86"/>
      <c r="L189" s="86"/>
      <c r="M189" s="167"/>
      <c r="N189" s="167"/>
      <c r="O189" s="167"/>
      <c r="P189" s="167"/>
      <c r="Q189" s="167"/>
      <c r="R189" s="167"/>
      <c r="S189" s="167"/>
      <c r="T189" s="167"/>
      <c r="U189" s="167"/>
      <c r="V189" s="167"/>
      <c r="W189" s="167"/>
      <c r="X189" s="167"/>
      <c r="Y189" s="86"/>
      <c r="Z189" s="142"/>
      <c r="AA189" s="86"/>
      <c r="AB189" s="79"/>
    </row>
    <row r="190" spans="1:28" ht="56.1" customHeight="1" x14ac:dyDescent="0.15">
      <c r="A190" s="121"/>
      <c r="B190" s="61"/>
      <c r="C190" s="81"/>
      <c r="D190" s="130"/>
      <c r="E190" s="39"/>
      <c r="F190" s="39"/>
      <c r="G190" s="39"/>
      <c r="H190" s="39"/>
      <c r="I190" s="39"/>
      <c r="J190" s="39"/>
      <c r="K190" s="39"/>
      <c r="L190" s="39"/>
      <c r="M190" s="39"/>
      <c r="N190" s="39"/>
      <c r="O190" s="39"/>
      <c r="P190" s="39"/>
      <c r="Q190" s="39"/>
      <c r="R190" s="39"/>
      <c r="S190" s="39"/>
      <c r="T190" s="39"/>
      <c r="U190" s="39"/>
      <c r="V190" s="39"/>
      <c r="W190" s="39"/>
      <c r="X190" s="39"/>
      <c r="Y190" s="39"/>
      <c r="Z190" s="102"/>
      <c r="AB190" s="79"/>
    </row>
    <row r="191" spans="1:28" ht="20.100000000000001" customHeight="1" x14ac:dyDescent="0.15">
      <c r="A191" s="61"/>
      <c r="B191" s="61"/>
      <c r="C191" s="81"/>
      <c r="D191" s="82"/>
      <c r="E191" s="79"/>
      <c r="F191" s="79"/>
      <c r="G191" s="79"/>
      <c r="H191" s="79"/>
      <c r="I191" s="84"/>
      <c r="J191" s="86"/>
      <c r="K191" s="86"/>
      <c r="L191" s="86"/>
      <c r="M191" s="86"/>
      <c r="N191" s="86"/>
      <c r="O191" s="86"/>
      <c r="P191" s="86"/>
      <c r="Q191" s="86"/>
      <c r="R191" s="86"/>
      <c r="S191" s="86"/>
      <c r="T191" s="86"/>
      <c r="U191" s="86"/>
      <c r="V191" s="86"/>
      <c r="W191" s="86"/>
      <c r="X191" s="86"/>
      <c r="Y191" s="79"/>
      <c r="Z191" s="102"/>
    </row>
    <row r="192" spans="1:28" ht="20.100000000000001" customHeight="1" x14ac:dyDescent="0.15">
      <c r="A192" s="121"/>
      <c r="B192" s="61"/>
      <c r="C192" s="81"/>
      <c r="D192" s="130">
        <v>8</v>
      </c>
      <c r="E192" s="166" t="s">
        <v>154</v>
      </c>
      <c r="F192" s="166"/>
      <c r="G192" s="166"/>
      <c r="H192" s="166"/>
      <c r="J192" s="86"/>
      <c r="K192" s="86"/>
      <c r="L192" s="86"/>
      <c r="M192" s="167"/>
      <c r="N192" s="167"/>
      <c r="O192" s="167"/>
      <c r="P192" s="167"/>
      <c r="Q192" s="167"/>
      <c r="R192" s="167"/>
      <c r="S192" s="167"/>
      <c r="T192" s="167"/>
      <c r="U192" s="167"/>
      <c r="V192" s="167"/>
      <c r="W192" s="167"/>
      <c r="X192" s="167"/>
      <c r="Y192" s="86"/>
      <c r="Z192" s="142"/>
      <c r="AA192" s="86"/>
      <c r="AB192" s="79"/>
    </row>
    <row r="193" spans="1:28" ht="56.1" customHeight="1" x14ac:dyDescent="0.15">
      <c r="A193" s="121">
        <f>IF(TRIM($E193)="", 1001, 0)</f>
        <v>1001</v>
      </c>
      <c r="B193" s="61"/>
      <c r="C193" s="81"/>
      <c r="D193" s="130"/>
      <c r="E193" s="39"/>
      <c r="F193" s="39"/>
      <c r="G193" s="39"/>
      <c r="H193" s="39"/>
      <c r="I193" s="39"/>
      <c r="J193" s="39"/>
      <c r="K193" s="39"/>
      <c r="L193" s="39"/>
      <c r="M193" s="39"/>
      <c r="N193" s="39"/>
      <c r="O193" s="39"/>
      <c r="P193" s="39"/>
      <c r="Q193" s="39"/>
      <c r="R193" s="39"/>
      <c r="S193" s="39"/>
      <c r="T193" s="39"/>
      <c r="U193" s="39"/>
      <c r="V193" s="39"/>
      <c r="W193" s="39"/>
      <c r="X193" s="39"/>
      <c r="Y193" s="39"/>
      <c r="Z193" s="102"/>
      <c r="AB193" s="79"/>
    </row>
    <row r="194" spans="1:28" ht="20.100000000000001" customHeight="1" x14ac:dyDescent="0.15">
      <c r="A194" s="61"/>
      <c r="B194" s="61"/>
      <c r="C194" s="81"/>
      <c r="D194" s="82"/>
      <c r="E194" s="79"/>
      <c r="F194" s="79"/>
      <c r="G194" s="79"/>
      <c r="H194" s="79"/>
      <c r="I194" s="84"/>
      <c r="J194" s="86"/>
      <c r="K194" s="86"/>
      <c r="L194" s="86"/>
      <c r="M194" s="86"/>
      <c r="N194" s="86"/>
      <c r="O194" s="86"/>
      <c r="P194" s="86"/>
      <c r="Q194" s="86"/>
      <c r="R194" s="86"/>
      <c r="S194" s="86"/>
      <c r="T194" s="86"/>
      <c r="U194" s="86"/>
      <c r="V194" s="86"/>
      <c r="W194" s="86"/>
      <c r="X194" s="86"/>
      <c r="Y194" s="79"/>
      <c r="Z194" s="102"/>
    </row>
    <row r="195" spans="1:28" ht="20.100000000000001" customHeight="1" x14ac:dyDescent="0.15">
      <c r="A195" s="121"/>
      <c r="B195" s="61"/>
      <c r="C195" s="81"/>
      <c r="D195" s="130">
        <v>9</v>
      </c>
      <c r="E195" s="166" t="s">
        <v>155</v>
      </c>
      <c r="F195" s="166"/>
      <c r="G195" s="166"/>
      <c r="H195" s="166"/>
      <c r="J195" s="86"/>
      <c r="K195" s="86"/>
      <c r="L195" s="86"/>
      <c r="M195" s="167"/>
      <c r="N195" s="167"/>
      <c r="O195" s="167"/>
      <c r="P195" s="167"/>
      <c r="Q195" s="167"/>
      <c r="R195" s="167"/>
      <c r="S195" s="167"/>
      <c r="T195" s="167"/>
      <c r="U195" s="167"/>
      <c r="V195" s="167"/>
      <c r="W195" s="167"/>
      <c r="X195" s="167"/>
      <c r="Y195" s="86"/>
      <c r="Z195" s="142"/>
      <c r="AA195" s="86"/>
      <c r="AB195" s="79"/>
    </row>
    <row r="196" spans="1:28" ht="56.1" customHeight="1" x14ac:dyDescent="0.15">
      <c r="A196" s="121"/>
      <c r="B196" s="61"/>
      <c r="C196" s="81"/>
      <c r="D196" s="130"/>
      <c r="E196" s="39"/>
      <c r="F196" s="39"/>
      <c r="G196" s="39"/>
      <c r="H196" s="39"/>
      <c r="I196" s="39"/>
      <c r="J196" s="39"/>
      <c r="K196" s="39"/>
      <c r="L196" s="39"/>
      <c r="M196" s="39"/>
      <c r="N196" s="39"/>
      <c r="O196" s="39"/>
      <c r="P196" s="39"/>
      <c r="Q196" s="39"/>
      <c r="R196" s="39"/>
      <c r="S196" s="39"/>
      <c r="T196" s="39"/>
      <c r="U196" s="39"/>
      <c r="V196" s="39"/>
      <c r="W196" s="39"/>
      <c r="X196" s="39"/>
      <c r="Y196" s="39"/>
      <c r="Z196" s="102"/>
      <c r="AB196" s="79"/>
    </row>
    <row r="197" spans="1:28" ht="20.100000000000001" customHeight="1" x14ac:dyDescent="0.15">
      <c r="A197" s="121"/>
      <c r="B197" s="61"/>
      <c r="C197" s="81"/>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02"/>
      <c r="AB197" s="79"/>
    </row>
    <row r="198" spans="1:28" ht="20.100000000000001" customHeight="1" x14ac:dyDescent="0.15">
      <c r="A198" s="121"/>
      <c r="B198" s="61"/>
      <c r="C198" s="92"/>
      <c r="D198" s="93"/>
      <c r="E198" s="93"/>
      <c r="F198" s="93"/>
      <c r="G198" s="93"/>
      <c r="H198" s="93"/>
      <c r="I198" s="93"/>
      <c r="J198" s="94"/>
      <c r="K198" s="94"/>
      <c r="L198" s="94"/>
      <c r="M198" s="118"/>
      <c r="N198" s="94"/>
      <c r="O198" s="94"/>
      <c r="P198" s="94"/>
      <c r="Q198" s="94"/>
      <c r="R198" s="94"/>
      <c r="S198" s="94"/>
      <c r="T198" s="94"/>
      <c r="U198" s="94"/>
      <c r="V198" s="94"/>
      <c r="W198" s="94"/>
      <c r="X198" s="94"/>
      <c r="Y198" s="94"/>
      <c r="Z198" s="168"/>
      <c r="AA198" s="79"/>
    </row>
    <row r="199" spans="1:28" ht="20.100000000000001" customHeight="1" x14ac:dyDescent="0.15">
      <c r="A199" s="121"/>
      <c r="B199" s="61"/>
      <c r="C199" s="79"/>
      <c r="D199" s="79"/>
      <c r="E199" s="79"/>
      <c r="F199" s="79"/>
      <c r="G199" s="79"/>
      <c r="H199" s="79"/>
      <c r="I199" s="79"/>
      <c r="J199" s="97"/>
      <c r="K199" s="97"/>
      <c r="L199" s="97"/>
      <c r="M199" s="96"/>
      <c r="N199" s="97"/>
      <c r="O199" s="97"/>
      <c r="P199" s="97"/>
      <c r="Q199" s="97"/>
      <c r="R199" s="97"/>
      <c r="S199" s="97"/>
      <c r="T199" s="97"/>
      <c r="U199" s="97"/>
      <c r="V199" s="97"/>
      <c r="W199" s="97"/>
      <c r="X199" s="97"/>
      <c r="Y199" s="97"/>
      <c r="Z199" s="97"/>
      <c r="AA199" s="79"/>
    </row>
    <row r="200" spans="1:28" ht="20.100000000000001" customHeight="1" x14ac:dyDescent="0.15">
      <c r="A200" s="121"/>
      <c r="B200" s="61"/>
      <c r="C200" s="79"/>
      <c r="D200" s="79"/>
      <c r="E200" s="79"/>
      <c r="F200" s="79"/>
      <c r="G200" s="79"/>
      <c r="H200" s="79"/>
      <c r="I200" s="79"/>
      <c r="J200" s="97"/>
      <c r="K200" s="97"/>
      <c r="L200" s="97"/>
      <c r="M200" s="96"/>
      <c r="N200" s="97"/>
      <c r="O200" s="97"/>
      <c r="P200" s="97"/>
      <c r="Q200" s="97"/>
      <c r="R200" s="97"/>
      <c r="S200" s="97"/>
      <c r="T200" s="97"/>
      <c r="U200" s="97"/>
      <c r="V200" s="97"/>
      <c r="W200" s="97"/>
      <c r="X200" s="97"/>
      <c r="Y200" s="97"/>
      <c r="Z200" s="97"/>
      <c r="AA200" s="79"/>
    </row>
    <row r="201" spans="1:28" ht="20.100000000000001" customHeight="1" x14ac:dyDescent="0.15">
      <c r="A201" s="121"/>
      <c r="B201" s="61"/>
      <c r="C201" s="72" t="s">
        <v>26</v>
      </c>
      <c r="D201" s="73"/>
      <c r="E201" s="73"/>
      <c r="F201" s="73"/>
      <c r="G201" s="73"/>
      <c r="H201" s="74"/>
      <c r="I201" s="169"/>
      <c r="J201" s="62"/>
      <c r="M201" s="98"/>
    </row>
    <row r="202" spans="1:28" ht="15.75" customHeight="1" x14ac:dyDescent="0.15">
      <c r="A202" s="121"/>
      <c r="B202" s="61"/>
      <c r="C202" s="75"/>
      <c r="D202" s="76"/>
      <c r="E202" s="76"/>
      <c r="F202" s="76"/>
      <c r="G202" s="76"/>
      <c r="H202" s="76"/>
      <c r="I202" s="76"/>
      <c r="J202" s="77"/>
      <c r="K202" s="77"/>
      <c r="L202" s="77"/>
      <c r="M202" s="100"/>
      <c r="N202" s="100"/>
      <c r="O202" s="77"/>
      <c r="P202" s="77"/>
      <c r="Q202" s="77"/>
      <c r="R202" s="77"/>
      <c r="S202" s="77"/>
      <c r="T202" s="77"/>
      <c r="U202" s="77"/>
      <c r="V202" s="77"/>
      <c r="W202" s="77"/>
      <c r="X202" s="77"/>
      <c r="Y202" s="77"/>
      <c r="Z202" s="77"/>
      <c r="AA202" s="87"/>
    </row>
    <row r="203" spans="1:28" ht="35.1" customHeight="1" x14ac:dyDescent="0.15">
      <c r="A203" s="121"/>
      <c r="B203" s="61"/>
      <c r="C203" s="75"/>
      <c r="D203" s="170" t="s">
        <v>189</v>
      </c>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99"/>
      <c r="AA203" s="87"/>
    </row>
    <row r="204" spans="1:28" ht="20.100000000000001" customHeight="1" x14ac:dyDescent="0.15">
      <c r="A204" s="121"/>
      <c r="B204" s="61"/>
      <c r="C204" s="75"/>
      <c r="D204" s="171" t="s">
        <v>53</v>
      </c>
      <c r="E204" s="172"/>
      <c r="F204" s="172"/>
      <c r="G204" s="172"/>
      <c r="H204" s="172"/>
      <c r="I204" s="173"/>
      <c r="J204" s="173"/>
      <c r="K204" s="173"/>
      <c r="O204" s="174" t="s">
        <v>125</v>
      </c>
      <c r="P204" s="173"/>
      <c r="Q204" s="173"/>
      <c r="R204" s="173"/>
      <c r="S204" s="173"/>
      <c r="T204" s="173"/>
      <c r="U204" s="173"/>
      <c r="V204" s="173"/>
      <c r="W204" s="173"/>
      <c r="X204" s="173"/>
      <c r="Y204" s="173"/>
      <c r="Z204" s="86"/>
      <c r="AA204" s="87"/>
    </row>
    <row r="205" spans="1:28" ht="20.100000000000001" customHeight="1" x14ac:dyDescent="0.15">
      <c r="A205" s="121">
        <f>IF(OR(COUNTIF(AD253:AD257,"&gt;1"), AD253&lt;1), 1001, 0)</f>
        <v>1001</v>
      </c>
      <c r="B205" s="258"/>
      <c r="C205" s="75"/>
      <c r="D205" s="175" t="s">
        <v>126</v>
      </c>
      <c r="E205" s="176" t="s">
        <v>127</v>
      </c>
      <c r="F205" s="177"/>
      <c r="G205" s="177"/>
      <c r="H205" s="177"/>
      <c r="I205" s="154" t="s">
        <v>147</v>
      </c>
      <c r="J205" s="155"/>
      <c r="K205" s="155"/>
      <c r="L205" s="155"/>
      <c r="M205" s="156"/>
      <c r="O205" s="175" t="s">
        <v>126</v>
      </c>
      <c r="P205" s="178" t="s">
        <v>127</v>
      </c>
      <c r="Q205" s="152"/>
      <c r="R205" s="164"/>
      <c r="S205" s="179" t="s">
        <v>147</v>
      </c>
      <c r="T205" s="180"/>
      <c r="AA205" s="87"/>
    </row>
    <row r="206" spans="1:28" ht="20.100000000000001" customHeight="1" x14ac:dyDescent="0.15">
      <c r="A206" s="121"/>
      <c r="B206" s="61"/>
      <c r="C206" s="75"/>
      <c r="D206" s="181" t="s">
        <v>54</v>
      </c>
      <c r="E206" s="182" t="s">
        <v>84</v>
      </c>
      <c r="F206" s="182"/>
      <c r="G206" s="182"/>
      <c r="H206" s="183"/>
      <c r="I206" s="49"/>
      <c r="J206" s="50"/>
      <c r="K206" s="50"/>
      <c r="L206" s="50"/>
      <c r="M206" s="51"/>
      <c r="O206" s="181">
        <v>42</v>
      </c>
      <c r="P206" s="184" t="s">
        <v>128</v>
      </c>
      <c r="Q206" s="185"/>
      <c r="R206" s="186"/>
      <c r="S206" s="1"/>
      <c r="T206" s="180"/>
      <c r="AA206" s="87"/>
    </row>
    <row r="207" spans="1:28" ht="20.100000000000001" customHeight="1" x14ac:dyDescent="0.15">
      <c r="B207" s="102"/>
      <c r="D207" s="188" t="s">
        <v>55</v>
      </c>
      <c r="E207" s="189" t="s">
        <v>85</v>
      </c>
      <c r="F207" s="189"/>
      <c r="G207" s="189"/>
      <c r="H207" s="190"/>
      <c r="I207" s="24"/>
      <c r="J207" s="25"/>
      <c r="K207" s="25"/>
      <c r="L207" s="25"/>
      <c r="M207" s="26"/>
      <c r="O207" s="188">
        <f t="shared" ref="O207:O225" si="0">O206+1</f>
        <v>43</v>
      </c>
      <c r="P207" s="191" t="s">
        <v>129</v>
      </c>
      <c r="Q207" s="192"/>
      <c r="R207" s="193"/>
      <c r="S207" s="2"/>
      <c r="AA207" s="180"/>
    </row>
    <row r="208" spans="1:28" ht="20.100000000000001" customHeight="1" x14ac:dyDescent="0.15">
      <c r="B208" s="102"/>
      <c r="D208" s="188" t="s">
        <v>56</v>
      </c>
      <c r="E208" s="189" t="s">
        <v>86</v>
      </c>
      <c r="F208" s="189"/>
      <c r="G208" s="189"/>
      <c r="H208" s="190"/>
      <c r="I208" s="24"/>
      <c r="J208" s="25"/>
      <c r="K208" s="25"/>
      <c r="L208" s="25"/>
      <c r="M208" s="26"/>
      <c r="O208" s="188">
        <f t="shared" si="0"/>
        <v>44</v>
      </c>
      <c r="P208" s="191" t="s">
        <v>130</v>
      </c>
      <c r="Q208" s="192"/>
      <c r="R208" s="193"/>
      <c r="S208" s="2"/>
      <c r="AA208" s="180"/>
    </row>
    <row r="209" spans="2:27" ht="20.100000000000001" customHeight="1" x14ac:dyDescent="0.15">
      <c r="B209" s="102"/>
      <c r="D209" s="188" t="s">
        <v>57</v>
      </c>
      <c r="E209" s="189" t="s">
        <v>87</v>
      </c>
      <c r="F209" s="189"/>
      <c r="G209" s="189"/>
      <c r="H209" s="190"/>
      <c r="I209" s="24"/>
      <c r="J209" s="25"/>
      <c r="K209" s="25"/>
      <c r="L209" s="25"/>
      <c r="M209" s="26"/>
      <c r="O209" s="188">
        <f t="shared" si="0"/>
        <v>45</v>
      </c>
      <c r="P209" s="191" t="s">
        <v>131</v>
      </c>
      <c r="Q209" s="192"/>
      <c r="R209" s="193"/>
      <c r="S209" s="2"/>
      <c r="AA209" s="180"/>
    </row>
    <row r="210" spans="2:27" ht="20.100000000000001" customHeight="1" x14ac:dyDescent="0.15">
      <c r="B210" s="102"/>
      <c r="D210" s="188" t="s">
        <v>58</v>
      </c>
      <c r="E210" s="189" t="s">
        <v>88</v>
      </c>
      <c r="F210" s="189"/>
      <c r="G210" s="189"/>
      <c r="H210" s="190"/>
      <c r="I210" s="24"/>
      <c r="J210" s="25"/>
      <c r="K210" s="25"/>
      <c r="L210" s="25"/>
      <c r="M210" s="26"/>
      <c r="O210" s="188">
        <f t="shared" si="0"/>
        <v>46</v>
      </c>
      <c r="P210" s="191" t="s">
        <v>132</v>
      </c>
      <c r="Q210" s="192"/>
      <c r="R210" s="193"/>
      <c r="S210" s="2"/>
      <c r="Z210" s="102"/>
    </row>
    <row r="211" spans="2:27" ht="20.100000000000001" customHeight="1" x14ac:dyDescent="0.15">
      <c r="B211" s="102"/>
      <c r="D211" s="188" t="s">
        <v>59</v>
      </c>
      <c r="E211" s="189" t="s">
        <v>89</v>
      </c>
      <c r="F211" s="189"/>
      <c r="G211" s="189"/>
      <c r="H211" s="190"/>
      <c r="I211" s="24"/>
      <c r="J211" s="25"/>
      <c r="K211" s="25"/>
      <c r="L211" s="25"/>
      <c r="M211" s="26"/>
      <c r="O211" s="188">
        <f t="shared" si="0"/>
        <v>47</v>
      </c>
      <c r="P211" s="191" t="s">
        <v>133</v>
      </c>
      <c r="Q211" s="192"/>
      <c r="R211" s="193"/>
      <c r="S211" s="2"/>
      <c r="Z211" s="102"/>
    </row>
    <row r="212" spans="2:27" ht="20.100000000000001" customHeight="1" x14ac:dyDescent="0.15">
      <c r="B212" s="102"/>
      <c r="D212" s="188" t="s">
        <v>60</v>
      </c>
      <c r="E212" s="189" t="s">
        <v>90</v>
      </c>
      <c r="F212" s="189"/>
      <c r="G212" s="189"/>
      <c r="H212" s="190"/>
      <c r="I212" s="24"/>
      <c r="J212" s="25"/>
      <c r="K212" s="25"/>
      <c r="L212" s="25"/>
      <c r="M212" s="26"/>
      <c r="O212" s="188">
        <f t="shared" si="0"/>
        <v>48</v>
      </c>
      <c r="P212" s="191" t="s">
        <v>134</v>
      </c>
      <c r="Q212" s="192"/>
      <c r="R212" s="193"/>
      <c r="S212" s="2"/>
      <c r="Z212" s="102"/>
    </row>
    <row r="213" spans="2:27" ht="20.100000000000001" customHeight="1" x14ac:dyDescent="0.15">
      <c r="B213" s="102"/>
      <c r="D213" s="188" t="s">
        <v>61</v>
      </c>
      <c r="E213" s="189" t="s">
        <v>91</v>
      </c>
      <c r="F213" s="189"/>
      <c r="G213" s="189"/>
      <c r="H213" s="190"/>
      <c r="I213" s="24"/>
      <c r="J213" s="25"/>
      <c r="K213" s="25"/>
      <c r="L213" s="25"/>
      <c r="M213" s="26"/>
      <c r="O213" s="188">
        <f t="shared" si="0"/>
        <v>49</v>
      </c>
      <c r="P213" s="191" t="s">
        <v>135</v>
      </c>
      <c r="Q213" s="192"/>
      <c r="R213" s="193"/>
      <c r="S213" s="2"/>
      <c r="Z213" s="102"/>
    </row>
    <row r="214" spans="2:27" ht="20.100000000000001" customHeight="1" x14ac:dyDescent="0.15">
      <c r="B214" s="102"/>
      <c r="D214" s="188" t="s">
        <v>62</v>
      </c>
      <c r="E214" s="189" t="s">
        <v>92</v>
      </c>
      <c r="F214" s="189"/>
      <c r="G214" s="189"/>
      <c r="H214" s="190"/>
      <c r="I214" s="24"/>
      <c r="J214" s="25"/>
      <c r="K214" s="25"/>
      <c r="L214" s="25"/>
      <c r="M214" s="26"/>
      <c r="O214" s="188">
        <f t="shared" si="0"/>
        <v>50</v>
      </c>
      <c r="P214" s="191" t="s">
        <v>136</v>
      </c>
      <c r="Q214" s="192"/>
      <c r="R214" s="193"/>
      <c r="S214" s="2"/>
      <c r="Z214" s="102"/>
    </row>
    <row r="215" spans="2:27" ht="20.100000000000001" customHeight="1" x14ac:dyDescent="0.15">
      <c r="B215" s="102"/>
      <c r="D215" s="188" t="s">
        <v>63</v>
      </c>
      <c r="E215" s="189" t="s">
        <v>93</v>
      </c>
      <c r="F215" s="189"/>
      <c r="G215" s="189"/>
      <c r="H215" s="190"/>
      <c r="I215" s="24"/>
      <c r="J215" s="25"/>
      <c r="K215" s="25"/>
      <c r="L215" s="25"/>
      <c r="M215" s="26"/>
      <c r="O215" s="188">
        <f t="shared" si="0"/>
        <v>51</v>
      </c>
      <c r="P215" s="191" t="s">
        <v>137</v>
      </c>
      <c r="Q215" s="192"/>
      <c r="R215" s="193"/>
      <c r="S215" s="2"/>
      <c r="Z215" s="102"/>
    </row>
    <row r="216" spans="2:27" ht="20.100000000000001" customHeight="1" x14ac:dyDescent="0.15">
      <c r="B216" s="102"/>
      <c r="D216" s="188" t="s">
        <v>64</v>
      </c>
      <c r="E216" s="189" t="s">
        <v>94</v>
      </c>
      <c r="F216" s="189"/>
      <c r="G216" s="189"/>
      <c r="H216" s="190"/>
      <c r="I216" s="24"/>
      <c r="J216" s="25"/>
      <c r="K216" s="25"/>
      <c r="L216" s="25"/>
      <c r="M216" s="26"/>
      <c r="O216" s="188">
        <f t="shared" si="0"/>
        <v>52</v>
      </c>
      <c r="P216" s="191" t="s">
        <v>138</v>
      </c>
      <c r="Q216" s="192"/>
      <c r="R216" s="193"/>
      <c r="S216" s="2"/>
      <c r="Z216" s="102"/>
    </row>
    <row r="217" spans="2:27" ht="20.100000000000001" customHeight="1" x14ac:dyDescent="0.15">
      <c r="B217" s="102"/>
      <c r="D217" s="188" t="s">
        <v>65</v>
      </c>
      <c r="E217" s="189" t="s">
        <v>95</v>
      </c>
      <c r="F217" s="189"/>
      <c r="G217" s="189"/>
      <c r="H217" s="190"/>
      <c r="I217" s="24"/>
      <c r="J217" s="25"/>
      <c r="K217" s="25"/>
      <c r="L217" s="25"/>
      <c r="M217" s="26"/>
      <c r="O217" s="188">
        <f t="shared" si="0"/>
        <v>53</v>
      </c>
      <c r="P217" s="191" t="s">
        <v>139</v>
      </c>
      <c r="Q217" s="192"/>
      <c r="R217" s="193"/>
      <c r="S217" s="2"/>
      <c r="Z217" s="102"/>
    </row>
    <row r="218" spans="2:27" ht="20.100000000000001" customHeight="1" x14ac:dyDescent="0.15">
      <c r="B218" s="102"/>
      <c r="D218" s="188" t="s">
        <v>66</v>
      </c>
      <c r="E218" s="189" t="s">
        <v>96</v>
      </c>
      <c r="F218" s="189"/>
      <c r="G218" s="189"/>
      <c r="H218" s="190"/>
      <c r="I218" s="24"/>
      <c r="J218" s="25"/>
      <c r="K218" s="25"/>
      <c r="L218" s="25"/>
      <c r="M218" s="26"/>
      <c r="O218" s="188">
        <f t="shared" si="0"/>
        <v>54</v>
      </c>
      <c r="P218" s="191" t="s">
        <v>140</v>
      </c>
      <c r="Q218" s="192"/>
      <c r="R218" s="193"/>
      <c r="S218" s="2"/>
      <c r="Z218" s="102"/>
    </row>
    <row r="219" spans="2:27" ht="20.100000000000001" customHeight="1" x14ac:dyDescent="0.15">
      <c r="B219" s="102"/>
      <c r="D219" s="188" t="s">
        <v>67</v>
      </c>
      <c r="E219" s="189" t="s">
        <v>97</v>
      </c>
      <c r="F219" s="189"/>
      <c r="G219" s="189"/>
      <c r="H219" s="190"/>
      <c r="I219" s="24"/>
      <c r="J219" s="25"/>
      <c r="K219" s="25"/>
      <c r="L219" s="25"/>
      <c r="M219" s="26"/>
      <c r="O219" s="188">
        <f t="shared" si="0"/>
        <v>55</v>
      </c>
      <c r="P219" s="191" t="s">
        <v>141</v>
      </c>
      <c r="Q219" s="192"/>
      <c r="R219" s="193"/>
      <c r="S219" s="2"/>
      <c r="Z219" s="102"/>
    </row>
    <row r="220" spans="2:27" ht="20.100000000000001" customHeight="1" x14ac:dyDescent="0.15">
      <c r="B220" s="102"/>
      <c r="D220" s="188" t="s">
        <v>68</v>
      </c>
      <c r="E220" s="189" t="s">
        <v>98</v>
      </c>
      <c r="F220" s="189"/>
      <c r="G220" s="189"/>
      <c r="H220" s="190"/>
      <c r="I220" s="24"/>
      <c r="J220" s="25"/>
      <c r="K220" s="25"/>
      <c r="L220" s="25"/>
      <c r="M220" s="26"/>
      <c r="O220" s="188">
        <f t="shared" si="0"/>
        <v>56</v>
      </c>
      <c r="P220" s="191" t="s">
        <v>142</v>
      </c>
      <c r="Q220" s="192"/>
      <c r="R220" s="193"/>
      <c r="S220" s="2"/>
      <c r="Z220" s="102"/>
    </row>
    <row r="221" spans="2:27" ht="20.100000000000001" customHeight="1" x14ac:dyDescent="0.15">
      <c r="B221" s="102"/>
      <c r="D221" s="188" t="s">
        <v>69</v>
      </c>
      <c r="E221" s="189" t="s">
        <v>99</v>
      </c>
      <c r="F221" s="189"/>
      <c r="G221" s="189"/>
      <c r="H221" s="190"/>
      <c r="I221" s="24"/>
      <c r="J221" s="25"/>
      <c r="K221" s="25"/>
      <c r="L221" s="25"/>
      <c r="M221" s="26"/>
      <c r="O221" s="188">
        <f t="shared" si="0"/>
        <v>57</v>
      </c>
      <c r="P221" s="191" t="s">
        <v>143</v>
      </c>
      <c r="Q221" s="192"/>
      <c r="R221" s="193"/>
      <c r="S221" s="2"/>
      <c r="Z221" s="102"/>
    </row>
    <row r="222" spans="2:27" ht="20.100000000000001" customHeight="1" x14ac:dyDescent="0.15">
      <c r="B222" s="102"/>
      <c r="D222" s="188" t="s">
        <v>70</v>
      </c>
      <c r="E222" s="189" t="s">
        <v>100</v>
      </c>
      <c r="F222" s="189"/>
      <c r="G222" s="189"/>
      <c r="H222" s="190"/>
      <c r="I222" s="24"/>
      <c r="J222" s="25"/>
      <c r="K222" s="25"/>
      <c r="L222" s="25"/>
      <c r="M222" s="26"/>
      <c r="O222" s="188">
        <f t="shared" si="0"/>
        <v>58</v>
      </c>
      <c r="P222" s="191" t="s">
        <v>144</v>
      </c>
      <c r="Q222" s="192"/>
      <c r="R222" s="193"/>
      <c r="S222" s="2"/>
      <c r="Z222" s="102"/>
    </row>
    <row r="223" spans="2:27" ht="20.100000000000001" customHeight="1" x14ac:dyDescent="0.15">
      <c r="B223" s="102"/>
      <c r="D223" s="188" t="s">
        <v>71</v>
      </c>
      <c r="E223" s="189" t="s">
        <v>101</v>
      </c>
      <c r="F223" s="189"/>
      <c r="G223" s="189"/>
      <c r="H223" s="190"/>
      <c r="I223" s="24"/>
      <c r="J223" s="25"/>
      <c r="K223" s="25"/>
      <c r="L223" s="25"/>
      <c r="M223" s="26"/>
      <c r="O223" s="188">
        <f t="shared" si="0"/>
        <v>59</v>
      </c>
      <c r="P223" s="191" t="s">
        <v>145</v>
      </c>
      <c r="Q223" s="192"/>
      <c r="R223" s="193"/>
      <c r="S223" s="2"/>
      <c r="Z223" s="102"/>
    </row>
    <row r="224" spans="2:27" ht="20.100000000000001" customHeight="1" x14ac:dyDescent="0.15">
      <c r="B224" s="102"/>
      <c r="D224" s="188" t="s">
        <v>72</v>
      </c>
      <c r="E224" s="189" t="s">
        <v>102</v>
      </c>
      <c r="F224" s="189"/>
      <c r="G224" s="189"/>
      <c r="H224" s="190"/>
      <c r="I224" s="24"/>
      <c r="J224" s="25"/>
      <c r="K224" s="25"/>
      <c r="L224" s="25"/>
      <c r="M224" s="26"/>
      <c r="O224" s="188">
        <f t="shared" si="0"/>
        <v>60</v>
      </c>
      <c r="P224" s="191" t="s">
        <v>146</v>
      </c>
      <c r="Q224" s="192"/>
      <c r="R224" s="193"/>
      <c r="S224" s="2"/>
      <c r="Z224" s="102"/>
    </row>
    <row r="225" spans="2:26" ht="20.100000000000001" customHeight="1" x14ac:dyDescent="0.15">
      <c r="B225" s="102"/>
      <c r="D225" s="188" t="s">
        <v>73</v>
      </c>
      <c r="E225" s="189" t="s">
        <v>103</v>
      </c>
      <c r="F225" s="189"/>
      <c r="G225" s="189"/>
      <c r="H225" s="190"/>
      <c r="I225" s="24"/>
      <c r="J225" s="25"/>
      <c r="K225" s="25"/>
      <c r="L225" s="25"/>
      <c r="M225" s="26"/>
      <c r="O225" s="194">
        <f t="shared" si="0"/>
        <v>61</v>
      </c>
      <c r="P225" s="195" t="s">
        <v>124</v>
      </c>
      <c r="Q225" s="196"/>
      <c r="R225" s="197"/>
      <c r="S225" s="3"/>
      <c r="Z225" s="102"/>
    </row>
    <row r="226" spans="2:26" ht="20.100000000000001" customHeight="1" x14ac:dyDescent="0.15">
      <c r="B226" s="102"/>
      <c r="D226" s="188" t="s">
        <v>74</v>
      </c>
      <c r="E226" s="189" t="s">
        <v>104</v>
      </c>
      <c r="F226" s="189"/>
      <c r="G226" s="189"/>
      <c r="H226" s="190"/>
      <c r="I226" s="24"/>
      <c r="J226" s="25"/>
      <c r="K226" s="25"/>
      <c r="L226" s="25"/>
      <c r="M226" s="26"/>
      <c r="Z226" s="102"/>
    </row>
    <row r="227" spans="2:26" ht="20.100000000000001" customHeight="1" x14ac:dyDescent="0.15">
      <c r="B227" s="102"/>
      <c r="D227" s="188" t="s">
        <v>75</v>
      </c>
      <c r="E227" s="189" t="s">
        <v>105</v>
      </c>
      <c r="F227" s="189"/>
      <c r="G227" s="189"/>
      <c r="H227" s="190"/>
      <c r="I227" s="24"/>
      <c r="J227" s="25"/>
      <c r="K227" s="25"/>
      <c r="L227" s="25"/>
      <c r="M227" s="26"/>
      <c r="Z227" s="102"/>
    </row>
    <row r="228" spans="2:26" ht="20.100000000000001" customHeight="1" x14ac:dyDescent="0.15">
      <c r="B228" s="102"/>
      <c r="D228" s="188" t="s">
        <v>76</v>
      </c>
      <c r="E228" s="189" t="s">
        <v>106</v>
      </c>
      <c r="F228" s="189"/>
      <c r="G228" s="189"/>
      <c r="H228" s="190"/>
      <c r="I228" s="24"/>
      <c r="J228" s="25"/>
      <c r="K228" s="25"/>
      <c r="L228" s="25"/>
      <c r="M228" s="26"/>
      <c r="Z228" s="102"/>
    </row>
    <row r="229" spans="2:26" ht="20.100000000000001" customHeight="1" x14ac:dyDescent="0.15">
      <c r="B229" s="102"/>
      <c r="D229" s="188" t="s">
        <v>77</v>
      </c>
      <c r="E229" s="189" t="s">
        <v>107</v>
      </c>
      <c r="F229" s="189"/>
      <c r="G229" s="189"/>
      <c r="H229" s="190"/>
      <c r="I229" s="24"/>
      <c r="J229" s="25"/>
      <c r="K229" s="25"/>
      <c r="L229" s="25"/>
      <c r="M229" s="26"/>
      <c r="Z229" s="102"/>
    </row>
    <row r="230" spans="2:26" ht="20.100000000000001" customHeight="1" x14ac:dyDescent="0.15">
      <c r="B230" s="102"/>
      <c r="D230" s="188" t="s">
        <v>78</v>
      </c>
      <c r="E230" s="189" t="s">
        <v>108</v>
      </c>
      <c r="F230" s="189"/>
      <c r="G230" s="189"/>
      <c r="H230" s="190"/>
      <c r="I230" s="24"/>
      <c r="J230" s="25"/>
      <c r="K230" s="25"/>
      <c r="L230" s="25"/>
      <c r="M230" s="26"/>
      <c r="Z230" s="102"/>
    </row>
    <row r="231" spans="2:26" ht="20.100000000000001" customHeight="1" x14ac:dyDescent="0.15">
      <c r="B231" s="102"/>
      <c r="D231" s="188" t="s">
        <v>79</v>
      </c>
      <c r="E231" s="189" t="s">
        <v>109</v>
      </c>
      <c r="F231" s="189"/>
      <c r="G231" s="189"/>
      <c r="H231" s="190"/>
      <c r="I231" s="24"/>
      <c r="J231" s="25"/>
      <c r="K231" s="25"/>
      <c r="L231" s="25"/>
      <c r="M231" s="26"/>
      <c r="Z231" s="102"/>
    </row>
    <row r="232" spans="2:26" ht="20.100000000000001" customHeight="1" x14ac:dyDescent="0.15">
      <c r="B232" s="102"/>
      <c r="D232" s="188" t="s">
        <v>80</v>
      </c>
      <c r="E232" s="189" t="s">
        <v>110</v>
      </c>
      <c r="F232" s="189"/>
      <c r="G232" s="189"/>
      <c r="H232" s="190"/>
      <c r="I232" s="24"/>
      <c r="J232" s="25"/>
      <c r="K232" s="25"/>
      <c r="L232" s="25"/>
      <c r="M232" s="26"/>
      <c r="Z232" s="102"/>
    </row>
    <row r="233" spans="2:26" ht="20.100000000000001" customHeight="1" x14ac:dyDescent="0.15">
      <c r="B233" s="102"/>
      <c r="D233" s="188" t="s">
        <v>81</v>
      </c>
      <c r="E233" s="189" t="s">
        <v>111</v>
      </c>
      <c r="F233" s="189"/>
      <c r="G233" s="189"/>
      <c r="H233" s="190"/>
      <c r="I233" s="24"/>
      <c r="J233" s="25"/>
      <c r="K233" s="25"/>
      <c r="L233" s="25"/>
      <c r="M233" s="26"/>
      <c r="Z233" s="102"/>
    </row>
    <row r="234" spans="2:26" ht="20.100000000000001" customHeight="1" x14ac:dyDescent="0.15">
      <c r="B234" s="102"/>
      <c r="D234" s="188" t="s">
        <v>82</v>
      </c>
      <c r="E234" s="189" t="s">
        <v>112</v>
      </c>
      <c r="F234" s="189"/>
      <c r="G234" s="189"/>
      <c r="H234" s="190"/>
      <c r="I234" s="24"/>
      <c r="J234" s="25"/>
      <c r="K234" s="25"/>
      <c r="L234" s="25"/>
      <c r="M234" s="26"/>
      <c r="Z234" s="102"/>
    </row>
    <row r="235" spans="2:26" ht="20.100000000000001" customHeight="1" x14ac:dyDescent="0.15">
      <c r="B235" s="102"/>
      <c r="D235" s="188" t="s">
        <v>83</v>
      </c>
      <c r="E235" s="189" t="s">
        <v>113</v>
      </c>
      <c r="F235" s="189"/>
      <c r="G235" s="189"/>
      <c r="H235" s="190"/>
      <c r="I235" s="24"/>
      <c r="J235" s="25"/>
      <c r="K235" s="25"/>
      <c r="L235" s="25"/>
      <c r="M235" s="26"/>
      <c r="Z235" s="102"/>
    </row>
    <row r="236" spans="2:26" ht="20.100000000000001" customHeight="1" x14ac:dyDescent="0.15">
      <c r="B236" s="102"/>
      <c r="D236" s="188">
        <v>31</v>
      </c>
      <c r="E236" s="189" t="s">
        <v>114</v>
      </c>
      <c r="F236" s="189"/>
      <c r="G236" s="189"/>
      <c r="H236" s="190"/>
      <c r="I236" s="24"/>
      <c r="J236" s="25"/>
      <c r="K236" s="25"/>
      <c r="L236" s="25"/>
      <c r="M236" s="26"/>
      <c r="Z236" s="102"/>
    </row>
    <row r="237" spans="2:26" ht="20.100000000000001" customHeight="1" x14ac:dyDescent="0.15">
      <c r="B237" s="102"/>
      <c r="D237" s="188">
        <v>32</v>
      </c>
      <c r="E237" s="189" t="s">
        <v>115</v>
      </c>
      <c r="F237" s="189"/>
      <c r="G237" s="189"/>
      <c r="H237" s="190"/>
      <c r="I237" s="24"/>
      <c r="J237" s="25"/>
      <c r="K237" s="25"/>
      <c r="L237" s="25"/>
      <c r="M237" s="26"/>
      <c r="Z237" s="102"/>
    </row>
    <row r="238" spans="2:26" ht="20.100000000000001" customHeight="1" x14ac:dyDescent="0.15">
      <c r="B238" s="102"/>
      <c r="D238" s="188">
        <v>33</v>
      </c>
      <c r="E238" s="189" t="s">
        <v>116</v>
      </c>
      <c r="F238" s="189"/>
      <c r="G238" s="189"/>
      <c r="H238" s="190"/>
      <c r="I238" s="24"/>
      <c r="J238" s="25"/>
      <c r="K238" s="25"/>
      <c r="L238" s="25"/>
      <c r="M238" s="26"/>
      <c r="Z238" s="102"/>
    </row>
    <row r="239" spans="2:26" ht="20.100000000000001" customHeight="1" x14ac:dyDescent="0.15">
      <c r="B239" s="102"/>
      <c r="D239" s="188">
        <v>34</v>
      </c>
      <c r="E239" s="189" t="s">
        <v>117</v>
      </c>
      <c r="F239" s="189"/>
      <c r="G239" s="189"/>
      <c r="H239" s="190"/>
      <c r="I239" s="24"/>
      <c r="J239" s="25"/>
      <c r="K239" s="25"/>
      <c r="L239" s="25"/>
      <c r="M239" s="26"/>
      <c r="Z239" s="102"/>
    </row>
    <row r="240" spans="2:26" ht="20.100000000000001" customHeight="1" x14ac:dyDescent="0.15">
      <c r="B240" s="102"/>
      <c r="D240" s="188">
        <v>35</v>
      </c>
      <c r="E240" s="189" t="s">
        <v>118</v>
      </c>
      <c r="F240" s="189"/>
      <c r="G240" s="189"/>
      <c r="H240" s="190"/>
      <c r="I240" s="24"/>
      <c r="J240" s="25"/>
      <c r="K240" s="25"/>
      <c r="L240" s="25"/>
      <c r="M240" s="26"/>
      <c r="Z240" s="102"/>
    </row>
    <row r="241" spans="1:30" ht="20.100000000000001" customHeight="1" x14ac:dyDescent="0.15">
      <c r="B241" s="102"/>
      <c r="D241" s="188">
        <v>36</v>
      </c>
      <c r="E241" s="189" t="s">
        <v>119</v>
      </c>
      <c r="F241" s="189"/>
      <c r="G241" s="189"/>
      <c r="H241" s="190"/>
      <c r="I241" s="24"/>
      <c r="J241" s="25"/>
      <c r="K241" s="25"/>
      <c r="L241" s="25"/>
      <c r="M241" s="26"/>
      <c r="Z241" s="102"/>
    </row>
    <row r="242" spans="1:30" ht="20.100000000000001" customHeight="1" x14ac:dyDescent="0.15">
      <c r="B242" s="102"/>
      <c r="D242" s="188">
        <v>37</v>
      </c>
      <c r="E242" s="189" t="s">
        <v>120</v>
      </c>
      <c r="F242" s="189"/>
      <c r="G242" s="189"/>
      <c r="H242" s="190"/>
      <c r="I242" s="24"/>
      <c r="J242" s="25"/>
      <c r="K242" s="25"/>
      <c r="L242" s="25"/>
      <c r="M242" s="26"/>
      <c r="Z242" s="102"/>
    </row>
    <row r="243" spans="1:30" ht="20.100000000000001" customHeight="1" x14ac:dyDescent="0.15">
      <c r="B243" s="102"/>
      <c r="D243" s="188">
        <v>38</v>
      </c>
      <c r="E243" s="189" t="s">
        <v>121</v>
      </c>
      <c r="F243" s="189"/>
      <c r="G243" s="189"/>
      <c r="H243" s="190"/>
      <c r="I243" s="24"/>
      <c r="J243" s="25"/>
      <c r="K243" s="25"/>
      <c r="L243" s="25"/>
      <c r="M243" s="26"/>
      <c r="Z243" s="102"/>
    </row>
    <row r="244" spans="1:30" ht="20.100000000000001" customHeight="1" x14ac:dyDescent="0.15">
      <c r="B244" s="102"/>
      <c r="D244" s="188">
        <v>39</v>
      </c>
      <c r="E244" s="189" t="s">
        <v>122</v>
      </c>
      <c r="F244" s="189"/>
      <c r="G244" s="189"/>
      <c r="H244" s="190"/>
      <c r="I244" s="24"/>
      <c r="J244" s="25"/>
      <c r="K244" s="25"/>
      <c r="L244" s="25"/>
      <c r="M244" s="26"/>
      <c r="Z244" s="102"/>
    </row>
    <row r="245" spans="1:30" ht="20.100000000000001" customHeight="1" x14ac:dyDescent="0.15">
      <c r="B245" s="102"/>
      <c r="D245" s="188">
        <v>40</v>
      </c>
      <c r="E245" s="189" t="s">
        <v>123</v>
      </c>
      <c r="F245" s="189"/>
      <c r="G245" s="189"/>
      <c r="H245" s="190"/>
      <c r="I245" s="24"/>
      <c r="J245" s="25"/>
      <c r="K245" s="25"/>
      <c r="L245" s="25"/>
      <c r="M245" s="26"/>
      <c r="Z245" s="102"/>
    </row>
    <row r="246" spans="1:30" ht="20.100000000000001" customHeight="1" x14ac:dyDescent="0.15">
      <c r="B246" s="102"/>
      <c r="D246" s="194">
        <v>41</v>
      </c>
      <c r="E246" s="198" t="s">
        <v>124</v>
      </c>
      <c r="F246" s="198"/>
      <c r="G246" s="198"/>
      <c r="H246" s="199"/>
      <c r="I246" s="52"/>
      <c r="J246" s="53"/>
      <c r="K246" s="53"/>
      <c r="L246" s="53"/>
      <c r="M246" s="54"/>
      <c r="Z246" s="102"/>
    </row>
    <row r="247" spans="1:30" ht="20.100000000000001" customHeight="1" x14ac:dyDescent="0.15">
      <c r="B247" s="102"/>
      <c r="E247" s="127"/>
      <c r="F247" s="127"/>
      <c r="G247" s="127"/>
      <c r="H247" s="127"/>
      <c r="P247" s="79"/>
      <c r="Q247" s="79"/>
      <c r="R247" s="79"/>
      <c r="S247" s="79"/>
      <c r="T247" s="79"/>
      <c r="U247" s="79"/>
      <c r="V247" s="79"/>
      <c r="W247" s="79"/>
      <c r="X247" s="79"/>
      <c r="Z247" s="102"/>
    </row>
    <row r="248" spans="1:30" ht="20.100000000000001" customHeight="1" x14ac:dyDescent="0.15">
      <c r="B248" s="102"/>
      <c r="Z248" s="102"/>
    </row>
    <row r="249" spans="1:30" ht="20.100000000000001" customHeight="1" x14ac:dyDescent="0.15">
      <c r="A249" s="121"/>
      <c r="B249" s="61"/>
      <c r="C249" s="75"/>
      <c r="D249" s="174" t="s">
        <v>172</v>
      </c>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1"/>
      <c r="AA249" s="79"/>
    </row>
    <row r="250" spans="1:30" ht="30" customHeight="1" x14ac:dyDescent="0.15">
      <c r="A250" s="121"/>
      <c r="B250" s="61"/>
      <c r="C250" s="75"/>
      <c r="D250" s="202" t="s">
        <v>171</v>
      </c>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1"/>
      <c r="AA250" s="79"/>
    </row>
    <row r="251" spans="1:30" ht="30" customHeight="1" x14ac:dyDescent="0.15">
      <c r="A251" s="121"/>
      <c r="B251" s="61"/>
      <c r="C251" s="75"/>
      <c r="D251" s="203" t="s">
        <v>180</v>
      </c>
      <c r="E251" s="204" t="s">
        <v>126</v>
      </c>
      <c r="F251" s="205" t="s">
        <v>127</v>
      </c>
      <c r="G251" s="206"/>
      <c r="H251" s="206"/>
      <c r="I251" s="207"/>
      <c r="J251" s="205" t="s">
        <v>148</v>
      </c>
      <c r="K251" s="206"/>
      <c r="L251" s="206"/>
      <c r="M251" s="206"/>
      <c r="N251" s="206"/>
      <c r="O251" s="206"/>
      <c r="P251" s="207"/>
      <c r="Q251" s="208" t="s">
        <v>182</v>
      </c>
      <c r="R251" s="209"/>
      <c r="S251" s="210"/>
      <c r="T251" s="211" t="s">
        <v>181</v>
      </c>
      <c r="U251" s="212"/>
      <c r="V251" s="212"/>
      <c r="W251" s="212"/>
      <c r="X251" s="212"/>
      <c r="Y251" s="213"/>
      <c r="Z251" s="102"/>
      <c r="AA251" s="79"/>
    </row>
    <row r="252" spans="1:30" ht="20.100000000000001" customHeight="1" x14ac:dyDescent="0.15">
      <c r="A252" s="121"/>
      <c r="B252" s="61"/>
      <c r="C252" s="75"/>
      <c r="D252" s="214" t="s">
        <v>167</v>
      </c>
      <c r="E252" s="215">
        <v>57</v>
      </c>
      <c r="F252" s="216" t="s">
        <v>168</v>
      </c>
      <c r="G252" s="217"/>
      <c r="H252" s="217"/>
      <c r="I252" s="218"/>
      <c r="J252" s="216" t="s">
        <v>169</v>
      </c>
      <c r="K252" s="217"/>
      <c r="L252" s="217"/>
      <c r="M252" s="217"/>
      <c r="N252" s="217"/>
      <c r="O252" s="217"/>
      <c r="P252" s="218"/>
      <c r="Q252" s="219" t="s">
        <v>170</v>
      </c>
      <c r="R252" s="220"/>
      <c r="S252" s="221"/>
      <c r="T252" s="222">
        <v>10000</v>
      </c>
      <c r="U252" s="223"/>
      <c r="V252" s="223"/>
      <c r="W252" s="223"/>
      <c r="X252" s="223"/>
      <c r="Y252" s="224"/>
      <c r="Z252" s="102"/>
      <c r="AA252" s="79"/>
    </row>
    <row r="253" spans="1:30" ht="50.1" customHeight="1" x14ac:dyDescent="0.15">
      <c r="A253" s="121">
        <f>IF(AND($AD253=1, OR(TRIM($J253)="", TRIM($Q253)="", TRIM($T253)="")), 1001, 0)</f>
        <v>0</v>
      </c>
      <c r="B253" s="61"/>
      <c r="C253" s="75"/>
      <c r="D253" s="225" t="s">
        <v>158</v>
      </c>
      <c r="E253" s="226" t="str">
        <f>IF(AD253=1,IF(AB253=1,INDEX($D$206:$L$247,MATCH("①",$I$206:$I$246,0),1),INDEX($O$206:$O$225,MATCH("①",$S$206:$S$225,0),1)),"")</f>
        <v/>
      </c>
      <c r="F253" s="227" t="str">
        <f>IF(LEN(E253)=0,"",VLOOKUP(E253,業種,2,FALSE))</f>
        <v/>
      </c>
      <c r="G253" s="228"/>
      <c r="H253" s="228"/>
      <c r="I253" s="229"/>
      <c r="J253" s="27"/>
      <c r="K253" s="28"/>
      <c r="L253" s="28"/>
      <c r="M253" s="28"/>
      <c r="N253" s="28"/>
      <c r="O253" s="28"/>
      <c r="P253" s="29"/>
      <c r="Q253" s="30"/>
      <c r="R253" s="31"/>
      <c r="S253" s="32"/>
      <c r="T253" s="16"/>
      <c r="U253" s="17"/>
      <c r="V253" s="17"/>
      <c r="W253" s="17"/>
      <c r="X253" s="17"/>
      <c r="Y253" s="18"/>
      <c r="Z253" s="102"/>
      <c r="AA253" s="79"/>
      <c r="AB253" s="230">
        <f>COUNTIF($I$206:$I$246,"①")</f>
        <v>0</v>
      </c>
      <c r="AC253" s="230">
        <f>COUNTIF($S$206:$S$225,"①")</f>
        <v>0</v>
      </c>
      <c r="AD253" s="230">
        <f t="shared" ref="AD253:AD257" si="1">SUM(AB253,AC253)</f>
        <v>0</v>
      </c>
    </row>
    <row r="254" spans="1:30" ht="50.1" customHeight="1" x14ac:dyDescent="0.15">
      <c r="A254" s="121">
        <f>IF(AND($AD254=1, OR(TRIM($J254)="", TRIM($Q254)="", TRIM($T254)="")), 1001, 0)</f>
        <v>0</v>
      </c>
      <c r="B254" s="61"/>
      <c r="C254" s="75"/>
      <c r="D254" s="231" t="s">
        <v>159</v>
      </c>
      <c r="E254" s="232" t="str">
        <f>IF(AD254=1,IF(AB254=1,INDEX($D$206:$L$247,MATCH("②",$I$206:$I$246,0),1),INDEX($O$206:$O$225,MATCH("②",$S$206:$S$225,0),1)),"")</f>
        <v/>
      </c>
      <c r="F254" s="233" t="str">
        <f>IF(LEN(E254)=0,"",VLOOKUP(E254,業種,2,FALSE))</f>
        <v/>
      </c>
      <c r="G254" s="234"/>
      <c r="H254" s="234"/>
      <c r="I254" s="235"/>
      <c r="J254" s="27"/>
      <c r="K254" s="28"/>
      <c r="L254" s="28"/>
      <c r="M254" s="28"/>
      <c r="N254" s="28"/>
      <c r="O254" s="28"/>
      <c r="P254" s="29"/>
      <c r="Q254" s="30"/>
      <c r="R254" s="31"/>
      <c r="S254" s="32"/>
      <c r="T254" s="16"/>
      <c r="U254" s="17"/>
      <c r="V254" s="17"/>
      <c r="W254" s="17"/>
      <c r="X254" s="17"/>
      <c r="Y254" s="18"/>
      <c r="Z254" s="102"/>
      <c r="AA254" s="79"/>
      <c r="AB254" s="230">
        <f>COUNTIF($I$206:$I$246,"②")</f>
        <v>0</v>
      </c>
      <c r="AC254" s="230">
        <f>COUNTIF($S$206:$S$225,"②")</f>
        <v>0</v>
      </c>
      <c r="AD254" s="230">
        <f t="shared" si="1"/>
        <v>0</v>
      </c>
    </row>
    <row r="255" spans="1:30" ht="50.1" customHeight="1" x14ac:dyDescent="0.15">
      <c r="A255" s="121">
        <f>IF(AND($AD255=1, OR(TRIM($J255)="", TRIM($Q255)="", TRIM($T255)="")), 1001, 0)</f>
        <v>0</v>
      </c>
      <c r="B255" s="61"/>
      <c r="C255" s="75"/>
      <c r="D255" s="231" t="s">
        <v>160</v>
      </c>
      <c r="E255" s="232" t="str">
        <f>IF(AD255=1,IF(AB255=1,INDEX($D$206:$L$247,MATCH("③",$I$206:$I$246,0),1),INDEX($O$206:$O$225,MATCH("③",$S$206:$S$225,0),1)),"")</f>
        <v/>
      </c>
      <c r="F255" s="236" t="str">
        <f>IF(LEN(E255)=0,"",VLOOKUP(E255,業種,2,FALSE))</f>
        <v/>
      </c>
      <c r="G255" s="237"/>
      <c r="H255" s="237"/>
      <c r="I255" s="238"/>
      <c r="J255" s="27"/>
      <c r="K255" s="28"/>
      <c r="L255" s="28"/>
      <c r="M255" s="28"/>
      <c r="N255" s="28"/>
      <c r="O255" s="28"/>
      <c r="P255" s="29"/>
      <c r="Q255" s="30"/>
      <c r="R255" s="31"/>
      <c r="S255" s="32"/>
      <c r="T255" s="16"/>
      <c r="U255" s="17"/>
      <c r="V255" s="17"/>
      <c r="W255" s="17"/>
      <c r="X255" s="17"/>
      <c r="Y255" s="18"/>
      <c r="Z255" s="102"/>
      <c r="AA255" s="79"/>
      <c r="AB255" s="230">
        <f>COUNTIF($I$206:$I$246,"③")</f>
        <v>0</v>
      </c>
      <c r="AC255" s="230">
        <f>COUNTIF($S$206:$S$225,"③")</f>
        <v>0</v>
      </c>
      <c r="AD255" s="230">
        <f t="shared" si="1"/>
        <v>0</v>
      </c>
    </row>
    <row r="256" spans="1:30" ht="50.1" customHeight="1" x14ac:dyDescent="0.15">
      <c r="A256" s="121">
        <f>IF(AND($AD256=1, OR(TRIM($J256)="", TRIM($Q256)="", TRIM($T256)="")), 1001, 0)</f>
        <v>0</v>
      </c>
      <c r="B256" s="61"/>
      <c r="C256" s="75"/>
      <c r="D256" s="231" t="s">
        <v>161</v>
      </c>
      <c r="E256" s="226" t="str">
        <f>IF(AD256=1,IF(AB256=1,INDEX($D$206:$L$247,MATCH("④",$I$206:$I$246,0),1),INDEX($O$206:$O$225,MATCH("④",$S$206:$S$225,0),1)),"")</f>
        <v/>
      </c>
      <c r="F256" s="233" t="str">
        <f>IF(LEN(E256)=0,"",VLOOKUP(E256,業種,2,FALSE))</f>
        <v/>
      </c>
      <c r="G256" s="234"/>
      <c r="H256" s="234"/>
      <c r="I256" s="235"/>
      <c r="J256" s="27"/>
      <c r="K256" s="28"/>
      <c r="L256" s="28"/>
      <c r="M256" s="28"/>
      <c r="N256" s="28"/>
      <c r="O256" s="28"/>
      <c r="P256" s="29"/>
      <c r="Q256" s="30"/>
      <c r="R256" s="31"/>
      <c r="S256" s="32"/>
      <c r="T256" s="16"/>
      <c r="U256" s="17"/>
      <c r="V256" s="17"/>
      <c r="W256" s="17"/>
      <c r="X256" s="17"/>
      <c r="Y256" s="18"/>
      <c r="Z256" s="102"/>
      <c r="AA256" s="79"/>
      <c r="AB256" s="230">
        <f>COUNTIF($I$206:$I$246,"④")</f>
        <v>0</v>
      </c>
      <c r="AC256" s="230">
        <f>COUNTIF($S$206:$S$225,"④")</f>
        <v>0</v>
      </c>
      <c r="AD256" s="230">
        <f t="shared" si="1"/>
        <v>0</v>
      </c>
    </row>
    <row r="257" spans="1:30" ht="50.1" customHeight="1" x14ac:dyDescent="0.15">
      <c r="A257" s="121">
        <f>IF(AND($AD257=1, OR(TRIM($J257)="", TRIM($Q257)="", TRIM($T257)="")), 1001, 0)</f>
        <v>0</v>
      </c>
      <c r="B257" s="61"/>
      <c r="C257" s="75"/>
      <c r="D257" s="239" t="s">
        <v>162</v>
      </c>
      <c r="E257" s="240" t="str">
        <f>IF(AD257=1,IF(AB257=1,INDEX($D$206:$L$247,MATCH("⑤",$I$206:$I$246,0),1),INDEX($O$206:$O$225,MATCH("⑤",$S$206:$S$225,0),1)),"")</f>
        <v/>
      </c>
      <c r="F257" s="241" t="str">
        <f>IF(LEN(E257)=0,"",VLOOKUP(E257,業種,2,FALSE))</f>
        <v/>
      </c>
      <c r="G257" s="242"/>
      <c r="H257" s="242"/>
      <c r="I257" s="243"/>
      <c r="J257" s="40"/>
      <c r="K257" s="41"/>
      <c r="L257" s="41"/>
      <c r="M257" s="41"/>
      <c r="N257" s="41"/>
      <c r="O257" s="41"/>
      <c r="P257" s="42"/>
      <c r="Q257" s="43"/>
      <c r="R257" s="44"/>
      <c r="S257" s="45"/>
      <c r="T257" s="19"/>
      <c r="U257" s="20"/>
      <c r="V257" s="20"/>
      <c r="W257" s="20"/>
      <c r="X257" s="20"/>
      <c r="Y257" s="21"/>
      <c r="Z257" s="102"/>
      <c r="AA257" s="79"/>
      <c r="AB257" s="230">
        <f>COUNTIF($I$206:$I$246,"⑤")</f>
        <v>0</v>
      </c>
      <c r="AC257" s="230">
        <f>COUNTIF($S$206:$S$225,"⑤")</f>
        <v>0</v>
      </c>
      <c r="AD257" s="230">
        <f t="shared" si="1"/>
        <v>0</v>
      </c>
    </row>
    <row r="258" spans="1:30" ht="20.100000000000001" customHeight="1" x14ac:dyDescent="0.15">
      <c r="A258" s="121"/>
      <c r="B258" s="61"/>
      <c r="C258" s="75"/>
      <c r="D258" s="244"/>
      <c r="E258" s="244"/>
      <c r="F258" s="244"/>
      <c r="G258" s="244"/>
      <c r="H258" s="244"/>
      <c r="I258" s="244"/>
      <c r="J258" s="245"/>
      <c r="K258" s="245"/>
      <c r="L258" s="244"/>
      <c r="M258" s="244"/>
      <c r="N258" s="245"/>
      <c r="O258" s="244"/>
      <c r="P258" s="244"/>
      <c r="Q258" s="244"/>
      <c r="R258" s="244"/>
      <c r="S258" s="244"/>
      <c r="T258" s="246"/>
      <c r="U258" s="246"/>
      <c r="V258" s="246"/>
      <c r="W258" s="246"/>
      <c r="X258" s="246"/>
      <c r="Y258" s="244"/>
      <c r="Z258" s="102"/>
      <c r="AA258" s="79"/>
    </row>
    <row r="259" spans="1:30" ht="20.100000000000001" customHeight="1" x14ac:dyDescent="0.15">
      <c r="A259" s="121"/>
      <c r="B259" s="61"/>
      <c r="C259" s="92"/>
      <c r="D259" s="93"/>
      <c r="E259" s="93"/>
      <c r="F259" s="93"/>
      <c r="G259" s="93"/>
      <c r="H259" s="93"/>
      <c r="I259" s="93"/>
      <c r="J259" s="94"/>
      <c r="K259" s="94"/>
      <c r="L259" s="94"/>
      <c r="M259" s="94"/>
      <c r="N259" s="94"/>
      <c r="O259" s="94"/>
      <c r="P259" s="94"/>
      <c r="Q259" s="94"/>
      <c r="R259" s="94"/>
      <c r="S259" s="94"/>
      <c r="T259" s="94"/>
      <c r="U259" s="94"/>
      <c r="V259" s="94"/>
      <c r="W259" s="94"/>
      <c r="X259" s="94"/>
      <c r="Y259" s="94"/>
      <c r="Z259" s="168"/>
      <c r="AA259" s="87"/>
    </row>
  </sheetData>
  <sheetProtection algorithmName="SHA-512" hashValue="K4GCAgNfRobjYpdBxD+ivW4MU7chxxM28SHxug+uKIOf6cdHQKtkPjVoMCkNEmQeLnLz8btaykxZOipwnbHP0A==" saltValue="XK4jhDsGU9wDQoOrz3FwuQ==" spinCount="100000" sheet="1" objects="1" scenarios="1"/>
  <dataConsolidate link="1"/>
  <mergeCells count="218">
    <mergeCell ref="I242:M242"/>
    <mergeCell ref="I243:M243"/>
    <mergeCell ref="I244:M244"/>
    <mergeCell ref="I245:M245"/>
    <mergeCell ref="I246:M246"/>
    <mergeCell ref="W1:Z1"/>
    <mergeCell ref="I224:M224"/>
    <mergeCell ref="I225:M225"/>
    <mergeCell ref="I226:M226"/>
    <mergeCell ref="I227:M227"/>
    <mergeCell ref="I228:M228"/>
    <mergeCell ref="I229:M229"/>
    <mergeCell ref="I230:M230"/>
    <mergeCell ref="I231:M231"/>
    <mergeCell ref="I232:M232"/>
    <mergeCell ref="D203:Y203"/>
    <mergeCell ref="E205:H205"/>
    <mergeCell ref="E206:H206"/>
    <mergeCell ref="E207:H207"/>
    <mergeCell ref="E208:H208"/>
    <mergeCell ref="E209:H209"/>
    <mergeCell ref="E210:H210"/>
    <mergeCell ref="E211:H211"/>
    <mergeCell ref="E212:H212"/>
    <mergeCell ref="E242:H242"/>
    <mergeCell ref="E243:H243"/>
    <mergeCell ref="E244:H244"/>
    <mergeCell ref="E245:H245"/>
    <mergeCell ref="E246:H246"/>
    <mergeCell ref="I205:M205"/>
    <mergeCell ref="I206:M206"/>
    <mergeCell ref="I207:M207"/>
    <mergeCell ref="I208:M208"/>
    <mergeCell ref="I209:M209"/>
    <mergeCell ref="I210:M210"/>
    <mergeCell ref="I211:M211"/>
    <mergeCell ref="I212:M212"/>
    <mergeCell ref="I213:M213"/>
    <mergeCell ref="I214:M214"/>
    <mergeCell ref="I215:M215"/>
    <mergeCell ref="I216:M216"/>
    <mergeCell ref="I217:M217"/>
    <mergeCell ref="I218:M218"/>
    <mergeCell ref="I219:M219"/>
    <mergeCell ref="I220:M220"/>
    <mergeCell ref="I221:M221"/>
    <mergeCell ref="I222:M222"/>
    <mergeCell ref="I223:M223"/>
    <mergeCell ref="P215:R215"/>
    <mergeCell ref="P216:R216"/>
    <mergeCell ref="P217:R217"/>
    <mergeCell ref="P218:R218"/>
    <mergeCell ref="P219:R219"/>
    <mergeCell ref="P220:R220"/>
    <mergeCell ref="P221:R221"/>
    <mergeCell ref="P222:R222"/>
    <mergeCell ref="P223:R223"/>
    <mergeCell ref="P206:R206"/>
    <mergeCell ref="P207:R207"/>
    <mergeCell ref="P208:R208"/>
    <mergeCell ref="P209:R209"/>
    <mergeCell ref="P210:R210"/>
    <mergeCell ref="P211:R211"/>
    <mergeCell ref="P212:R212"/>
    <mergeCell ref="P213:R213"/>
    <mergeCell ref="P214:R214"/>
    <mergeCell ref="E239:H239"/>
    <mergeCell ref="E240:H240"/>
    <mergeCell ref="P225:R225"/>
    <mergeCell ref="P224:R224"/>
    <mergeCell ref="E216:H216"/>
    <mergeCell ref="E217:H217"/>
    <mergeCell ref="E218:H218"/>
    <mergeCell ref="E219:H219"/>
    <mergeCell ref="E220:H220"/>
    <mergeCell ref="E221:H221"/>
    <mergeCell ref="E222:H222"/>
    <mergeCell ref="E223:H223"/>
    <mergeCell ref="E224:H224"/>
    <mergeCell ref="E225:H225"/>
    <mergeCell ref="E226:H226"/>
    <mergeCell ref="E227:H227"/>
    <mergeCell ref="E228:H228"/>
    <mergeCell ref="E229:H229"/>
    <mergeCell ref="E230:H230"/>
    <mergeCell ref="E231:H231"/>
    <mergeCell ref="E232:H232"/>
    <mergeCell ref="E233:H233"/>
    <mergeCell ref="E234:H234"/>
    <mergeCell ref="J256:P256"/>
    <mergeCell ref="Q256:S256"/>
    <mergeCell ref="J257:P257"/>
    <mergeCell ref="Q257:S257"/>
    <mergeCell ref="Q183:R183"/>
    <mergeCell ref="Q184:R184"/>
    <mergeCell ref="Q185:R185"/>
    <mergeCell ref="I159:M159"/>
    <mergeCell ref="E182:H182"/>
    <mergeCell ref="C166:H166"/>
    <mergeCell ref="O179:Q179"/>
    <mergeCell ref="I161:M161"/>
    <mergeCell ref="E190:Y190"/>
    <mergeCell ref="E193:Y193"/>
    <mergeCell ref="I177:M177"/>
    <mergeCell ref="Q254:S254"/>
    <mergeCell ref="J255:P255"/>
    <mergeCell ref="Q255:S255"/>
    <mergeCell ref="F184:H184"/>
    <mergeCell ref="F185:H185"/>
    <mergeCell ref="F257:I257"/>
    <mergeCell ref="F256:I256"/>
    <mergeCell ref="T255:Y255"/>
    <mergeCell ref="T251:Y251"/>
    <mergeCell ref="I26:Y26"/>
    <mergeCell ref="I34:M34"/>
    <mergeCell ref="I36:M36"/>
    <mergeCell ref="I40:M40"/>
    <mergeCell ref="I69:M69"/>
    <mergeCell ref="I157:Y157"/>
    <mergeCell ref="Q182:R182"/>
    <mergeCell ref="D250:Y250"/>
    <mergeCell ref="E196:Y196"/>
    <mergeCell ref="P205:R205"/>
    <mergeCell ref="I120:M120"/>
    <mergeCell ref="I149:M149"/>
    <mergeCell ref="I151:M151"/>
    <mergeCell ref="I71:Y71"/>
    <mergeCell ref="I73:Y73"/>
    <mergeCell ref="E241:H241"/>
    <mergeCell ref="E213:H213"/>
    <mergeCell ref="E214:H214"/>
    <mergeCell ref="E215:H215"/>
    <mergeCell ref="I155:Y155"/>
    <mergeCell ref="C201:H201"/>
    <mergeCell ref="E174:H174"/>
    <mergeCell ref="E175:H175"/>
    <mergeCell ref="E176:H176"/>
    <mergeCell ref="F255:I255"/>
    <mergeCell ref="I153:Y153"/>
    <mergeCell ref="F251:I251"/>
    <mergeCell ref="F253:I253"/>
    <mergeCell ref="F254:I254"/>
    <mergeCell ref="F252:I252"/>
    <mergeCell ref="T252:Y252"/>
    <mergeCell ref="Q251:S251"/>
    <mergeCell ref="J251:P251"/>
    <mergeCell ref="Q252:S252"/>
    <mergeCell ref="J252:P252"/>
    <mergeCell ref="J253:P253"/>
    <mergeCell ref="Q253:S253"/>
    <mergeCell ref="J254:P254"/>
    <mergeCell ref="S185:Y185"/>
    <mergeCell ref="E177:H177"/>
    <mergeCell ref="E183:H183"/>
    <mergeCell ref="E184:E185"/>
    <mergeCell ref="I175:M175"/>
    <mergeCell ref="I176:M176"/>
    <mergeCell ref="E235:H235"/>
    <mergeCell ref="E236:H236"/>
    <mergeCell ref="E237:H237"/>
    <mergeCell ref="E238:H238"/>
    <mergeCell ref="T256:Y256"/>
    <mergeCell ref="T257:Y257"/>
    <mergeCell ref="I116:Y116"/>
    <mergeCell ref="C109:H109"/>
    <mergeCell ref="I112:Y112"/>
    <mergeCell ref="I114:Y114"/>
    <mergeCell ref="I118:M118"/>
    <mergeCell ref="D111:Y111"/>
    <mergeCell ref="I169:M169"/>
    <mergeCell ref="I171:M171"/>
    <mergeCell ref="I174:M174"/>
    <mergeCell ref="C146:H146"/>
    <mergeCell ref="I122:Y122"/>
    <mergeCell ref="I233:M233"/>
    <mergeCell ref="I234:M234"/>
    <mergeCell ref="I235:M235"/>
    <mergeCell ref="I236:M236"/>
    <mergeCell ref="I237:M237"/>
    <mergeCell ref="I238:M238"/>
    <mergeCell ref="I239:M239"/>
    <mergeCell ref="I240:M240"/>
    <mergeCell ref="I241:M241"/>
    <mergeCell ref="T253:Y253"/>
    <mergeCell ref="T254:Y254"/>
    <mergeCell ref="I79:Y79"/>
    <mergeCell ref="I83:M83"/>
    <mergeCell ref="I87:Y87"/>
    <mergeCell ref="I81:Y81"/>
    <mergeCell ref="I85:M85"/>
    <mergeCell ref="J74:Y74"/>
    <mergeCell ref="I75:Y75"/>
    <mergeCell ref="J76:Y76"/>
    <mergeCell ref="I77:Y77"/>
    <mergeCell ref="C13:H13"/>
    <mergeCell ref="I187:M187"/>
    <mergeCell ref="I179:M179"/>
    <mergeCell ref="N182:P182"/>
    <mergeCell ref="N183:P183"/>
    <mergeCell ref="N184:P184"/>
    <mergeCell ref="N185:P185"/>
    <mergeCell ref="I32:Y32"/>
    <mergeCell ref="D62:Y62"/>
    <mergeCell ref="I20:M20"/>
    <mergeCell ref="I28:Y28"/>
    <mergeCell ref="I30:Y30"/>
    <mergeCell ref="C60:H60"/>
    <mergeCell ref="I182:M182"/>
    <mergeCell ref="I183:M183"/>
    <mergeCell ref="I184:M184"/>
    <mergeCell ref="I185:M185"/>
    <mergeCell ref="S182:Y182"/>
    <mergeCell ref="S183:Y183"/>
    <mergeCell ref="S184:Y184"/>
    <mergeCell ref="I22:Y22"/>
    <mergeCell ref="I24:Y24"/>
    <mergeCell ref="I38:Y38"/>
    <mergeCell ref="I63:M63"/>
  </mergeCells>
  <phoneticPr fontId="5"/>
  <conditionalFormatting sqref="I20:M20">
    <cfRule type="expression" dxfId="122" priority="123" stopIfTrue="1">
      <formula>TRIM($I20)=""</formula>
    </cfRule>
  </conditionalFormatting>
  <conditionalFormatting sqref="I22:Y22">
    <cfRule type="expression" dxfId="121" priority="122" stopIfTrue="1">
      <formula>AND(TRIM($I22)&lt;&gt;"", OR(ISERROR(FIND("@"&amp;LEFT($I22,3)&amp;"@", 都道府県3))=FALSE, ISERROR(FIND("@"&amp;LEFT($I22,4)&amp;"@",都道府県4))=FALSE))=FALSE</formula>
    </cfRule>
  </conditionalFormatting>
  <conditionalFormatting sqref="I24:Y24">
    <cfRule type="expression" dxfId="120" priority="121" stopIfTrue="1">
      <formula>TRIM($I24)=""</formula>
    </cfRule>
  </conditionalFormatting>
  <conditionalFormatting sqref="I26:Y26">
    <cfRule type="expression" dxfId="119" priority="120" stopIfTrue="1">
      <formula>TRIM($I26)=""</formula>
    </cfRule>
  </conditionalFormatting>
  <conditionalFormatting sqref="I28:Y28">
    <cfRule type="expression" dxfId="118" priority="119" stopIfTrue="1">
      <formula>TRIM($I28)=""</formula>
    </cfRule>
  </conditionalFormatting>
  <conditionalFormatting sqref="I30:Y30">
    <cfRule type="expression" dxfId="117" priority="118" stopIfTrue="1">
      <formula>TRIM($I30)=""</formula>
    </cfRule>
  </conditionalFormatting>
  <conditionalFormatting sqref="I32:Y32">
    <cfRule type="expression" dxfId="116" priority="117" stopIfTrue="1">
      <formula>TRIM($I32)=""</formula>
    </cfRule>
  </conditionalFormatting>
  <conditionalFormatting sqref="I34:M34">
    <cfRule type="expression" dxfId="115" priority="116" stopIfTrue="1">
      <formula>NOT(AND(TRIM($I34)&lt;&gt;"",ISNUMBER(VALUE(SUBSTITUTE($I34,"-","")))))</formula>
    </cfRule>
  </conditionalFormatting>
  <conditionalFormatting sqref="I36:M36">
    <cfRule type="expression" dxfId="114" priority="115" stopIfTrue="1">
      <formula>NOT(AND(TRIM($I36)&lt;&gt;"",ISNUMBER(VALUE(SUBSTITUTE($I36,"-","")))))</formula>
    </cfRule>
  </conditionalFormatting>
  <conditionalFormatting sqref="I40:M40">
    <cfRule type="expression" dxfId="113" priority="114" stopIfTrue="1">
      <formula>AND($I40&lt;&gt;"一致する", $I40&lt;&gt;"一致しない")</formula>
    </cfRule>
  </conditionalFormatting>
  <conditionalFormatting sqref="I63:M63">
    <cfRule type="expression" dxfId="112" priority="113" stopIfTrue="1">
      <formula>AND($I63&lt;&gt;"しない", $I63&lt;&gt;"する")</formula>
    </cfRule>
  </conditionalFormatting>
  <conditionalFormatting sqref="I69:M69">
    <cfRule type="expression" dxfId="111" priority="112" stopIfTrue="1">
      <formula>OR(AND($I63="する",TRIM($I69)=""),AND($I63="しない",NOT(ISBLANK($I69))))</formula>
    </cfRule>
  </conditionalFormatting>
  <conditionalFormatting sqref="I71:Y71">
    <cfRule type="expression" dxfId="110" priority="111" stopIfTrue="1">
      <formula>OR(AND($I63="する",AND($I71&lt;&gt;"", OR(ISERROR(FIND("@"&amp;LEFT($I71,3)&amp;"@", 都道府県3))=FALSE, ISERROR(FIND("@"&amp;LEFT($I71,4)&amp;"@",都道府県4))=FALSE))=FALSE),AND($I63="しない",NOT(ISBLANK($I71))))</formula>
    </cfRule>
  </conditionalFormatting>
  <conditionalFormatting sqref="I73:Y73">
    <cfRule type="expression" dxfId="109" priority="110" stopIfTrue="1">
      <formula>OR(AND($I63="する",TRIM($I73)=""),AND($I63="しない",NOT(ISBLANK($I73))))</formula>
    </cfRule>
  </conditionalFormatting>
  <conditionalFormatting sqref="I75:Y75">
    <cfRule type="expression" dxfId="108" priority="109" stopIfTrue="1">
      <formula>OR(AND($I63="する",TRIM($I75)=""),AND($I63="しない",NOT(ISBLANK($I75))))</formula>
    </cfRule>
  </conditionalFormatting>
  <conditionalFormatting sqref="I77:Y77">
    <cfRule type="expression" dxfId="107" priority="108" stopIfTrue="1">
      <formula>OR(AND($I63="する",TRIM($I77)=""),AND($I63="しない",NOT(ISBLANK($I77))))</formula>
    </cfRule>
  </conditionalFormatting>
  <conditionalFormatting sqref="I79:Y79">
    <cfRule type="expression" dxfId="106" priority="107" stopIfTrue="1">
      <formula>OR(AND($I63="する",TRIM($I79)=""),AND($I63="しない",NOT(ISBLANK($I79))))</formula>
    </cfRule>
  </conditionalFormatting>
  <conditionalFormatting sqref="I81:Y81">
    <cfRule type="expression" dxfId="105" priority="106" stopIfTrue="1">
      <formula>OR(AND($I63="する",TRIM($I81)=""),AND($I63="しない",NOT(ISBLANK($I81))))</formula>
    </cfRule>
  </conditionalFormatting>
  <conditionalFormatting sqref="I83:M83">
    <cfRule type="expression" dxfId="104" priority="105" stopIfTrue="1">
      <formula>OR(AND($I63="する",NOT(AND(TRIM($I83)&lt;&gt;"",ISNUMBER(VALUE(SUBSTITUTE($I83,"-","")))))), AND($I63="しない",NOT(ISBLANK($I83))))</formula>
    </cfRule>
  </conditionalFormatting>
  <conditionalFormatting sqref="I85:M85">
    <cfRule type="expression" dxfId="103" priority="104" stopIfTrue="1">
      <formula>OR(AND($I63="する",NOT(AND(TRIM($I85)&lt;&gt;"",ISNUMBER(VALUE(SUBSTITUTE($I85,"-","")))))), AND($I63="しない",NOT(ISBLANK($I85))))</formula>
    </cfRule>
  </conditionalFormatting>
  <conditionalFormatting sqref="I87:Y87">
    <cfRule type="expression" dxfId="102" priority="103" stopIfTrue="1">
      <formula>AND($I63="しない",NOT(ISBLANK($I87)))</formula>
    </cfRule>
  </conditionalFormatting>
  <conditionalFormatting sqref="I118:M118">
    <cfRule type="expression" dxfId="101" priority="102" stopIfTrue="1">
      <formula>AND(TRIM($I118)&lt;&gt;"",NOT(ISNUMBER(VALUE(SUBSTITUTE($I118,"-","")))))</formula>
    </cfRule>
  </conditionalFormatting>
  <conditionalFormatting sqref="I120:M120">
    <cfRule type="expression" dxfId="100" priority="101" stopIfTrue="1">
      <formula>AND(TRIM($I120)&lt;&gt;"",NOT(ISNUMBER(VALUE(SUBSTITUTE($I120,"-","")))))</formula>
    </cfRule>
  </conditionalFormatting>
  <conditionalFormatting sqref="I149:M149">
    <cfRule type="expression" dxfId="99" priority="100" stopIfTrue="1">
      <formula>AND($I149&lt;&gt;"しない", $I149&lt;&gt;"する")</formula>
    </cfRule>
  </conditionalFormatting>
  <conditionalFormatting sqref="I151:M151">
    <cfRule type="expression" dxfId="98" priority="99" stopIfTrue="1">
      <formula>AND($I149="する",TRIM($I151)="")</formula>
    </cfRule>
  </conditionalFormatting>
  <conditionalFormatting sqref="I153:Y153">
    <cfRule type="expression" dxfId="97" priority="98" stopIfTrue="1">
      <formula>AND($I149="する",TRIM($I153)="")</formula>
    </cfRule>
  </conditionalFormatting>
  <conditionalFormatting sqref="I157:Y157">
    <cfRule type="expression" dxfId="96" priority="97" stopIfTrue="1">
      <formula>AND($I149="する",TRIM($I157)="")</formula>
    </cfRule>
  </conditionalFormatting>
  <conditionalFormatting sqref="I159:M159">
    <cfRule type="expression" dxfId="95" priority="96" stopIfTrue="1">
      <formula>AND($I149="する",NOT(AND(TRIM($I159)&lt;&gt;"",ISNUMBER(VALUE(SUBSTITUTE($I159,"-",""))))))</formula>
    </cfRule>
  </conditionalFormatting>
  <conditionalFormatting sqref="I161:M161">
    <cfRule type="expression" dxfId="94" priority="95" stopIfTrue="1">
      <formula>AND($I149="する",AND(TRIM($I161)&lt;&gt;"",NOT(ISNUMBER(VALUE(SUBSTITUTE($I161,"-",""))))))</formula>
    </cfRule>
  </conditionalFormatting>
  <conditionalFormatting sqref="I169:M169">
    <cfRule type="expression" dxfId="93" priority="94" stopIfTrue="1">
      <formula>TRIM($I169)=""</formula>
    </cfRule>
  </conditionalFormatting>
  <conditionalFormatting sqref="I171:M171">
    <cfRule type="expression" dxfId="92" priority="93" stopIfTrue="1">
      <formula>TRIM($I171)=""</formula>
    </cfRule>
  </conditionalFormatting>
  <conditionalFormatting sqref="I175:M175">
    <cfRule type="expression" dxfId="91" priority="92" stopIfTrue="1">
      <formula>TRIM($I175)=""</formula>
    </cfRule>
  </conditionalFormatting>
  <conditionalFormatting sqref="I176:M176">
    <cfRule type="expression" dxfId="90" priority="91" stopIfTrue="1">
      <formula>TRIM($I176)=""</formula>
    </cfRule>
  </conditionalFormatting>
  <conditionalFormatting sqref="I177:M177">
    <cfRule type="expression" dxfId="89" priority="90" stopIfTrue="1">
      <formula>TRIM($I177)=""</formula>
    </cfRule>
  </conditionalFormatting>
  <conditionalFormatting sqref="I179:M179">
    <cfRule type="expression" dxfId="88" priority="89" stopIfTrue="1">
      <formula>TRIM($I179)=""</formula>
    </cfRule>
  </conditionalFormatting>
  <conditionalFormatting sqref="O179:Q179">
    <cfRule type="expression" dxfId="87" priority="88" stopIfTrue="1">
      <formula>TRIM($O179)=""</formula>
    </cfRule>
  </conditionalFormatting>
  <conditionalFormatting sqref="I183:M183">
    <cfRule type="expression" dxfId="86" priority="87" stopIfTrue="1">
      <formula>TRIM($I183)=""</formula>
    </cfRule>
  </conditionalFormatting>
  <conditionalFormatting sqref="N183:P183">
    <cfRule type="expression" dxfId="85" priority="86" stopIfTrue="1">
      <formula>TRIM($N183)=""</formula>
    </cfRule>
  </conditionalFormatting>
  <conditionalFormatting sqref="Q183:R183">
    <cfRule type="expression" dxfId="84" priority="85" stopIfTrue="1">
      <formula>TRIM($Q183)=""</formula>
    </cfRule>
  </conditionalFormatting>
  <conditionalFormatting sqref="I184:M184">
    <cfRule type="expression" dxfId="83" priority="84" stopIfTrue="1">
      <formula>TRIM($I184)=""</formula>
    </cfRule>
  </conditionalFormatting>
  <conditionalFormatting sqref="N184:P184">
    <cfRule type="expression" dxfId="82" priority="83" stopIfTrue="1">
      <formula>TRIM($N184)=""</formula>
    </cfRule>
  </conditionalFormatting>
  <conditionalFormatting sqref="Q184:R184">
    <cfRule type="expression" dxfId="81" priority="82" stopIfTrue="1">
      <formula>TRIM($Q184)=""</formula>
    </cfRule>
  </conditionalFormatting>
  <conditionalFormatting sqref="I185:M185">
    <cfRule type="expression" dxfId="80" priority="81" stopIfTrue="1">
      <formula>TRIM($I185)=""</formula>
    </cfRule>
  </conditionalFormatting>
  <conditionalFormatting sqref="N185:P185">
    <cfRule type="expression" dxfId="79" priority="80" stopIfTrue="1">
      <formula>TRIM($N185)=""</formula>
    </cfRule>
  </conditionalFormatting>
  <conditionalFormatting sqref="Q185:R185">
    <cfRule type="expression" dxfId="78" priority="79" stopIfTrue="1">
      <formula>TRIM($Q185)=""</formula>
    </cfRule>
  </conditionalFormatting>
  <conditionalFormatting sqref="I187:M187">
    <cfRule type="expression" dxfId="77" priority="78" stopIfTrue="1">
      <formula>AND($I187&lt;&gt;"課税業者", $I187&lt;&gt;"免税業者")</formula>
    </cfRule>
  </conditionalFormatting>
  <conditionalFormatting sqref="E193:Y193">
    <cfRule type="expression" dxfId="76" priority="77" stopIfTrue="1">
      <formula>TRIM($E193)=""</formula>
    </cfRule>
  </conditionalFormatting>
  <conditionalFormatting sqref="I206:M206">
    <cfRule type="expression" dxfId="75" priority="76" stopIfTrue="1">
      <formula>希望&lt;&gt;0</formula>
    </cfRule>
  </conditionalFormatting>
  <conditionalFormatting sqref="I207:M207">
    <cfRule type="expression" dxfId="74" priority="75" stopIfTrue="1">
      <formula>希望&lt;&gt;0</formula>
    </cfRule>
  </conditionalFormatting>
  <conditionalFormatting sqref="I208:M208">
    <cfRule type="expression" dxfId="73" priority="74" stopIfTrue="1">
      <formula>希望&lt;&gt;0</formula>
    </cfRule>
  </conditionalFormatting>
  <conditionalFormatting sqref="I209:M209">
    <cfRule type="expression" dxfId="72" priority="73" stopIfTrue="1">
      <formula>希望&lt;&gt;0</formula>
    </cfRule>
  </conditionalFormatting>
  <conditionalFormatting sqref="I210:M210">
    <cfRule type="expression" dxfId="71" priority="72" stopIfTrue="1">
      <formula>希望&lt;&gt;0</formula>
    </cfRule>
  </conditionalFormatting>
  <conditionalFormatting sqref="I211:M211">
    <cfRule type="expression" dxfId="70" priority="71" stopIfTrue="1">
      <formula>希望&lt;&gt;0</formula>
    </cfRule>
  </conditionalFormatting>
  <conditionalFormatting sqref="I212:M212">
    <cfRule type="expression" dxfId="69" priority="70" stopIfTrue="1">
      <formula>希望&lt;&gt;0</formula>
    </cfRule>
  </conditionalFormatting>
  <conditionalFormatting sqref="I213:M213">
    <cfRule type="expression" dxfId="68" priority="69" stopIfTrue="1">
      <formula>希望&lt;&gt;0</formula>
    </cfRule>
  </conditionalFormatting>
  <conditionalFormatting sqref="I214:M214">
    <cfRule type="expression" dxfId="67" priority="68" stopIfTrue="1">
      <formula>希望&lt;&gt;0</formula>
    </cfRule>
  </conditionalFormatting>
  <conditionalFormatting sqref="I215:M215">
    <cfRule type="expression" dxfId="66" priority="67" stopIfTrue="1">
      <formula>希望&lt;&gt;0</formula>
    </cfRule>
  </conditionalFormatting>
  <conditionalFormatting sqref="I216:M216">
    <cfRule type="expression" dxfId="65" priority="66" stopIfTrue="1">
      <formula>希望&lt;&gt;0</formula>
    </cfRule>
  </conditionalFormatting>
  <conditionalFormatting sqref="I217:M217">
    <cfRule type="expression" dxfId="64" priority="65" stopIfTrue="1">
      <formula>希望&lt;&gt;0</formula>
    </cfRule>
  </conditionalFormatting>
  <conditionalFormatting sqref="I218:M218">
    <cfRule type="expression" dxfId="63" priority="64" stopIfTrue="1">
      <formula>希望&lt;&gt;0</formula>
    </cfRule>
  </conditionalFormatting>
  <conditionalFormatting sqref="I219:M219">
    <cfRule type="expression" dxfId="62" priority="63" stopIfTrue="1">
      <formula>希望&lt;&gt;0</formula>
    </cfRule>
  </conditionalFormatting>
  <conditionalFormatting sqref="I220:M220">
    <cfRule type="expression" dxfId="61" priority="62" stopIfTrue="1">
      <formula>希望&lt;&gt;0</formula>
    </cfRule>
  </conditionalFormatting>
  <conditionalFormatting sqref="I221:M221">
    <cfRule type="expression" dxfId="60" priority="61" stopIfTrue="1">
      <formula>希望&lt;&gt;0</formula>
    </cfRule>
  </conditionalFormatting>
  <conditionalFormatting sqref="I222:M222">
    <cfRule type="expression" dxfId="59" priority="60" stopIfTrue="1">
      <formula>希望&lt;&gt;0</formula>
    </cfRule>
  </conditionalFormatting>
  <conditionalFormatting sqref="I223:M223">
    <cfRule type="expression" dxfId="58" priority="59" stopIfTrue="1">
      <formula>希望&lt;&gt;0</formula>
    </cfRule>
  </conditionalFormatting>
  <conditionalFormatting sqref="I224:M224">
    <cfRule type="expression" dxfId="57" priority="58" stopIfTrue="1">
      <formula>希望&lt;&gt;0</formula>
    </cfRule>
  </conditionalFormatting>
  <conditionalFormatting sqref="I225:M225">
    <cfRule type="expression" dxfId="56" priority="57" stopIfTrue="1">
      <formula>希望&lt;&gt;0</formula>
    </cfRule>
  </conditionalFormatting>
  <conditionalFormatting sqref="I226:M226">
    <cfRule type="expression" dxfId="55" priority="56" stopIfTrue="1">
      <formula>希望&lt;&gt;0</formula>
    </cfRule>
  </conditionalFormatting>
  <conditionalFormatting sqref="I227:M227">
    <cfRule type="expression" dxfId="54" priority="55" stopIfTrue="1">
      <formula>希望&lt;&gt;0</formula>
    </cfRule>
  </conditionalFormatting>
  <conditionalFormatting sqref="I228:M228">
    <cfRule type="expression" dxfId="53" priority="54" stopIfTrue="1">
      <formula>希望&lt;&gt;0</formula>
    </cfRule>
  </conditionalFormatting>
  <conditionalFormatting sqref="I229:M229">
    <cfRule type="expression" dxfId="52" priority="53" stopIfTrue="1">
      <formula>希望&lt;&gt;0</formula>
    </cfRule>
  </conditionalFormatting>
  <conditionalFormatting sqref="I230:M230">
    <cfRule type="expression" dxfId="51" priority="52" stopIfTrue="1">
      <formula>希望&lt;&gt;0</formula>
    </cfRule>
  </conditionalFormatting>
  <conditionalFormatting sqref="I231:M231">
    <cfRule type="expression" dxfId="50" priority="51" stopIfTrue="1">
      <formula>希望&lt;&gt;0</formula>
    </cfRule>
  </conditionalFormatting>
  <conditionalFormatting sqref="I232:M232">
    <cfRule type="expression" dxfId="49" priority="50" stopIfTrue="1">
      <formula>希望&lt;&gt;0</formula>
    </cfRule>
  </conditionalFormatting>
  <conditionalFormatting sqref="I233:M233">
    <cfRule type="expression" dxfId="48" priority="49" stopIfTrue="1">
      <formula>希望&lt;&gt;0</formula>
    </cfRule>
  </conditionalFormatting>
  <conditionalFormatting sqref="I234:M234">
    <cfRule type="expression" dxfId="47" priority="48" stopIfTrue="1">
      <formula>希望&lt;&gt;0</formula>
    </cfRule>
  </conditionalFormatting>
  <conditionalFormatting sqref="I235:M235">
    <cfRule type="expression" dxfId="46" priority="47" stopIfTrue="1">
      <formula>希望&lt;&gt;0</formula>
    </cfRule>
  </conditionalFormatting>
  <conditionalFormatting sqref="I236:M236">
    <cfRule type="expression" dxfId="45" priority="46" stopIfTrue="1">
      <formula>希望&lt;&gt;0</formula>
    </cfRule>
  </conditionalFormatting>
  <conditionalFormatting sqref="I237:M237">
    <cfRule type="expression" dxfId="44" priority="45" stopIfTrue="1">
      <formula>希望&lt;&gt;0</formula>
    </cfRule>
  </conditionalFormatting>
  <conditionalFormatting sqref="I238:M238">
    <cfRule type="expression" dxfId="43" priority="44" stopIfTrue="1">
      <formula>希望&lt;&gt;0</formula>
    </cfRule>
  </conditionalFormatting>
  <conditionalFormatting sqref="I239:M239">
    <cfRule type="expression" dxfId="42" priority="43" stopIfTrue="1">
      <formula>希望&lt;&gt;0</formula>
    </cfRule>
  </conditionalFormatting>
  <conditionalFormatting sqref="I240:M240">
    <cfRule type="expression" dxfId="41" priority="42" stopIfTrue="1">
      <formula>希望&lt;&gt;0</formula>
    </cfRule>
  </conditionalFormatting>
  <conditionalFormatting sqref="I241:M241">
    <cfRule type="expression" dxfId="40" priority="41" stopIfTrue="1">
      <formula>希望&lt;&gt;0</formula>
    </cfRule>
  </conditionalFormatting>
  <conditionalFormatting sqref="I242:M242">
    <cfRule type="expression" dxfId="39" priority="40" stopIfTrue="1">
      <formula>希望&lt;&gt;0</formula>
    </cfRule>
  </conditionalFormatting>
  <conditionalFormatting sqref="I243:M243">
    <cfRule type="expression" dxfId="38" priority="39" stopIfTrue="1">
      <formula>希望&lt;&gt;0</formula>
    </cfRule>
  </conditionalFormatting>
  <conditionalFormatting sqref="I244:M244">
    <cfRule type="expression" dxfId="37" priority="38" stopIfTrue="1">
      <formula>希望&lt;&gt;0</formula>
    </cfRule>
  </conditionalFormatting>
  <conditionalFormatting sqref="I245:M245">
    <cfRule type="expression" dxfId="36" priority="37" stopIfTrue="1">
      <formula>希望&lt;&gt;0</formula>
    </cfRule>
  </conditionalFormatting>
  <conditionalFormatting sqref="I246:M246">
    <cfRule type="expression" dxfId="35" priority="36" stopIfTrue="1">
      <formula>希望&lt;&gt;0</formula>
    </cfRule>
  </conditionalFormatting>
  <conditionalFormatting sqref="S206">
    <cfRule type="expression" dxfId="34" priority="35" stopIfTrue="1">
      <formula>希望&lt;&gt;0</formula>
    </cfRule>
  </conditionalFormatting>
  <conditionalFormatting sqref="S207">
    <cfRule type="expression" dxfId="33" priority="34" stopIfTrue="1">
      <formula>希望&lt;&gt;0</formula>
    </cfRule>
  </conditionalFormatting>
  <conditionalFormatting sqref="S208">
    <cfRule type="expression" dxfId="32" priority="33" stopIfTrue="1">
      <formula>希望&lt;&gt;0</formula>
    </cfRule>
  </conditionalFormatting>
  <conditionalFormatting sqref="S209">
    <cfRule type="expression" dxfId="31" priority="32" stopIfTrue="1">
      <formula>希望&lt;&gt;0</formula>
    </cfRule>
  </conditionalFormatting>
  <conditionalFormatting sqref="S210">
    <cfRule type="expression" dxfId="30" priority="31" stopIfTrue="1">
      <formula>希望&lt;&gt;0</formula>
    </cfRule>
  </conditionalFormatting>
  <conditionalFormatting sqref="S211">
    <cfRule type="expression" dxfId="29" priority="30" stopIfTrue="1">
      <formula>希望&lt;&gt;0</formula>
    </cfRule>
  </conditionalFormatting>
  <conditionalFormatting sqref="S212">
    <cfRule type="expression" dxfId="28" priority="29" stopIfTrue="1">
      <formula>希望&lt;&gt;0</formula>
    </cfRule>
  </conditionalFormatting>
  <conditionalFormatting sqref="S213">
    <cfRule type="expression" dxfId="27" priority="28" stopIfTrue="1">
      <formula>希望&lt;&gt;0</formula>
    </cfRule>
  </conditionalFormatting>
  <conditionalFormatting sqref="S214">
    <cfRule type="expression" dxfId="26" priority="27" stopIfTrue="1">
      <formula>希望&lt;&gt;0</formula>
    </cfRule>
  </conditionalFormatting>
  <conditionalFormatting sqref="S215">
    <cfRule type="expression" dxfId="25" priority="26" stopIfTrue="1">
      <formula>希望&lt;&gt;0</formula>
    </cfRule>
  </conditionalFormatting>
  <conditionalFormatting sqref="S216">
    <cfRule type="expression" dxfId="24" priority="25" stopIfTrue="1">
      <formula>希望&lt;&gt;0</formula>
    </cfRule>
  </conditionalFormatting>
  <conditionalFormatting sqref="S217">
    <cfRule type="expression" dxfId="23" priority="24" stopIfTrue="1">
      <formula>希望&lt;&gt;0</formula>
    </cfRule>
  </conditionalFormatting>
  <conditionalFormatting sqref="S218">
    <cfRule type="expression" dxfId="22" priority="23" stopIfTrue="1">
      <formula>希望&lt;&gt;0</formula>
    </cfRule>
  </conditionalFormatting>
  <conditionalFormatting sqref="S219">
    <cfRule type="expression" dxfId="21" priority="22" stopIfTrue="1">
      <formula>希望&lt;&gt;0</formula>
    </cfRule>
  </conditionalFormatting>
  <conditionalFormatting sqref="S220">
    <cfRule type="expression" dxfId="20" priority="21" stopIfTrue="1">
      <formula>希望&lt;&gt;0</formula>
    </cfRule>
  </conditionalFormatting>
  <conditionalFormatting sqref="S221">
    <cfRule type="expression" dxfId="19" priority="20" stopIfTrue="1">
      <formula>希望&lt;&gt;0</formula>
    </cfRule>
  </conditionalFormatting>
  <conditionalFormatting sqref="S222">
    <cfRule type="expression" dxfId="18" priority="19" stopIfTrue="1">
      <formula>希望&lt;&gt;0</formula>
    </cfRule>
  </conditionalFormatting>
  <conditionalFormatting sqref="S223">
    <cfRule type="expression" dxfId="17" priority="18" stopIfTrue="1">
      <formula>希望&lt;&gt;0</formula>
    </cfRule>
  </conditionalFormatting>
  <conditionalFormatting sqref="S224">
    <cfRule type="expression" dxfId="16" priority="17" stopIfTrue="1">
      <formula>希望&lt;&gt;0</formula>
    </cfRule>
  </conditionalFormatting>
  <conditionalFormatting sqref="S225">
    <cfRule type="expression" dxfId="15" priority="16" stopIfTrue="1">
      <formula>希望&lt;&gt;0</formula>
    </cfRule>
  </conditionalFormatting>
  <conditionalFormatting sqref="J253:P253">
    <cfRule type="expression" dxfId="14" priority="15" stopIfTrue="1">
      <formula>AND($AD253=1, TRIM($J253)="")</formula>
    </cfRule>
  </conditionalFormatting>
  <conditionalFormatting sqref="Q253:S253">
    <cfRule type="expression" dxfId="13" priority="14" stopIfTrue="1">
      <formula>AND($AD253=1, TRIM($Q253)="")</formula>
    </cfRule>
  </conditionalFormatting>
  <conditionalFormatting sqref="T253:Y253">
    <cfRule type="expression" dxfId="12" priority="13" stopIfTrue="1">
      <formula>AND($AD253=1, TRIM($T253)="")</formula>
    </cfRule>
  </conditionalFormatting>
  <conditionalFormatting sqref="J254:P254">
    <cfRule type="expression" dxfId="11" priority="12" stopIfTrue="1">
      <formula>AND($AD254=1, TRIM($J254)="")</formula>
    </cfRule>
  </conditionalFormatting>
  <conditionalFormatting sqref="Q254:S254">
    <cfRule type="expression" dxfId="10" priority="11" stopIfTrue="1">
      <formula>AND($AD254=1, TRIM($Q254)="")</formula>
    </cfRule>
  </conditionalFormatting>
  <conditionalFormatting sqref="T254:Y254">
    <cfRule type="expression" dxfId="9" priority="10" stopIfTrue="1">
      <formula>AND($AD254=1, TRIM($T254)="")</formula>
    </cfRule>
  </conditionalFormatting>
  <conditionalFormatting sqref="J255:P255">
    <cfRule type="expression" dxfId="8" priority="9" stopIfTrue="1">
      <formula>AND($AD255=1, TRIM($J255)="")</formula>
    </cfRule>
  </conditionalFormatting>
  <conditionalFormatting sqref="Q255:S255">
    <cfRule type="expression" dxfId="7" priority="8" stopIfTrue="1">
      <formula>AND($AD255=1, TRIM($Q255)="")</formula>
    </cfRule>
  </conditionalFormatting>
  <conditionalFormatting sqref="T255:Y255">
    <cfRule type="expression" dxfId="6" priority="7" stopIfTrue="1">
      <formula>AND($AD255=1, TRIM($T255)="")</formula>
    </cfRule>
  </conditionalFormatting>
  <conditionalFormatting sqref="J256:P256">
    <cfRule type="expression" dxfId="5" priority="6" stopIfTrue="1">
      <formula>AND($AD256=1, TRIM($J256)="")</formula>
    </cfRule>
  </conditionalFormatting>
  <conditionalFormatting sqref="Q256:S256">
    <cfRule type="expression" dxfId="4" priority="5" stopIfTrue="1">
      <formula>AND($AD256=1, TRIM($Q256)="")</formula>
    </cfRule>
  </conditionalFormatting>
  <conditionalFormatting sqref="T256:Y256">
    <cfRule type="expression" dxfId="3" priority="4" stopIfTrue="1">
      <formula>AND($AD256=1, TRIM($T256)="")</formula>
    </cfRule>
  </conditionalFormatting>
  <conditionalFormatting sqref="J257:P257">
    <cfRule type="expression" dxfId="2" priority="3" stopIfTrue="1">
      <formula>AND($AD257=1, TRIM($J257)="")</formula>
    </cfRule>
  </conditionalFormatting>
  <conditionalFormatting sqref="Q257:S257">
    <cfRule type="expression" dxfId="1" priority="2" stopIfTrue="1">
      <formula>AND($AD257=1, TRIM($Q257)="")</formula>
    </cfRule>
  </conditionalFormatting>
  <conditionalFormatting sqref="T257:Y257">
    <cfRule type="expression" dxfId="0" priority="1" stopIfTrue="1">
      <formula>AND($AD257=1, TRIM($T257)="")</formula>
    </cfRule>
  </conditionalFormatting>
  <dataValidations count="131">
    <dataValidation type="whole" imeMode="halfAlpha" allowBlank="1" showInputMessage="1" showErrorMessage="1" error="7桁の数字を入力してください" sqref="I20:M20" xr:uid="{950DAE09-E0EB-4E25-BBF5-E0B808891213}">
      <formula1>0</formula1>
      <formula2>9999999</formula2>
    </dataValidation>
    <dataValidation errorStyle="warning" imeMode="hiragana" allowBlank="1" showInputMessage="1" showErrorMessage="1" sqref="I22:Y22" xr:uid="{AA893950-275A-4F08-845C-BAFC6A52193E}"/>
    <dataValidation errorStyle="warning" imeMode="fullKatakana" allowBlank="1" showInputMessage="1" showErrorMessage="1" sqref="I24:Y24" xr:uid="{EE6F289E-3895-44CA-910E-46D77F2C5FC2}"/>
    <dataValidation errorStyle="warning" imeMode="hiragana" allowBlank="1" showInputMessage="1" showErrorMessage="1" sqref="I26:Y26" xr:uid="{201D02EA-5B7E-4A2E-B2E6-B4BDAB0DEC0C}"/>
    <dataValidation errorStyle="warning" imeMode="hiragana" allowBlank="1" showInputMessage="1" showErrorMessage="1" sqref="I28:Y28" xr:uid="{891E4145-45DA-4A6D-A549-EA87207AA80C}"/>
    <dataValidation errorStyle="warning" imeMode="fullKatakana" allowBlank="1" showInputMessage="1" showErrorMessage="1" sqref="I30:Y30" xr:uid="{12A855A5-798A-4DFE-B972-2D4C632000FA}"/>
    <dataValidation errorStyle="warning" imeMode="hiragana" allowBlank="1" showInputMessage="1" showErrorMessage="1" sqref="I32:Y32" xr:uid="{A7401C80-2163-438C-9C87-663B1075AE9D}"/>
    <dataValidation errorStyle="warning" imeMode="halfAlpha" allowBlank="1" showInputMessage="1" showErrorMessage="1" sqref="I34:M34" xr:uid="{9DD4A7FE-CB1D-4D23-917C-EF6F6D822169}"/>
    <dataValidation errorStyle="warning" imeMode="halfAlpha" allowBlank="1" showInputMessage="1" showErrorMessage="1" sqref="I36:M36" xr:uid="{822D4545-9521-4BF4-B2FC-8B33861801C7}"/>
    <dataValidation errorStyle="warning" imeMode="halfAlpha" allowBlank="1" showInputMessage="1" showErrorMessage="1" sqref="I38:Y38" xr:uid="{B48497F5-D3AC-434A-8668-85BAA4ED9541}"/>
    <dataValidation type="list" imeMode="halfAlpha" allowBlank="1" showInputMessage="1" showErrorMessage="1" error="リストから選択してください" sqref="I40:M40" xr:uid="{7D128054-FBCC-4DC8-BE34-27FF1FD28913}">
      <formula1>"一致する,一致しない"</formula1>
    </dataValidation>
    <dataValidation type="list" imeMode="halfAlpha" allowBlank="1" showInputMessage="1" showErrorMessage="1" error="リストから選択してください" sqref="I63:M63" xr:uid="{EB55869C-101C-4085-A0C0-73E3EBB371A0}">
      <formula1>"しない,する"</formula1>
    </dataValidation>
    <dataValidation type="whole" imeMode="halfAlpha" allowBlank="1" showInputMessage="1" showErrorMessage="1" error="7桁の数字を入力してください" sqref="I69:M69" xr:uid="{1F7F0F64-FE41-48EA-A9A0-36307D9A10D4}">
      <formula1>0</formula1>
      <formula2>9999999</formula2>
    </dataValidation>
    <dataValidation errorStyle="warning" imeMode="hiragana" allowBlank="1" showInputMessage="1" showErrorMessage="1" sqref="I71:Y71" xr:uid="{ECB1FCD1-95DD-4E28-B50E-A8889F76507D}"/>
    <dataValidation errorStyle="warning" imeMode="fullKatakana" allowBlank="1" showInputMessage="1" showErrorMessage="1" sqref="I73:Y73" xr:uid="{C4F2FE07-FD85-4116-ACC1-3B679617C1F1}"/>
    <dataValidation errorStyle="warning" imeMode="hiragana" allowBlank="1" showInputMessage="1" showErrorMessage="1" sqref="I75:Y75" xr:uid="{418BD011-E0E0-42A7-A57C-066F001D3377}"/>
    <dataValidation errorStyle="warning" imeMode="hiragana" allowBlank="1" showInputMessage="1" showErrorMessage="1" sqref="I77:Y77" xr:uid="{16CCFF2A-D675-4F47-A435-F2CDE9F8B8CD}"/>
    <dataValidation errorStyle="warning" imeMode="fullKatakana" allowBlank="1" showInputMessage="1" showErrorMessage="1" sqref="I79:Y79" xr:uid="{F29794F7-3FD9-40F5-B783-0D48EAA7065C}"/>
    <dataValidation errorStyle="warning" imeMode="hiragana" allowBlank="1" showInputMessage="1" showErrorMessage="1" sqref="I81:Y81" xr:uid="{FE9684F6-BC2C-4D00-8E59-2E44EA78D735}"/>
    <dataValidation errorStyle="warning" imeMode="halfAlpha" allowBlank="1" showInputMessage="1" showErrorMessage="1" sqref="I83:M83" xr:uid="{90BE74B4-E165-4F0D-9E13-1E5411374B9D}"/>
    <dataValidation errorStyle="warning" imeMode="halfAlpha" allowBlank="1" showInputMessage="1" showErrorMessage="1" sqref="I85:M85" xr:uid="{524DBF55-8E73-42C4-8979-E627162CF442}"/>
    <dataValidation errorStyle="warning" imeMode="halfAlpha" allowBlank="1" showInputMessage="1" showErrorMessage="1" sqref="I87:Y87" xr:uid="{94D2F2C3-F94D-432C-8ED3-011A72AE30E3}"/>
    <dataValidation errorStyle="warning" imeMode="hiragana" allowBlank="1" showInputMessage="1" showErrorMessage="1" sqref="I112:Y112" xr:uid="{129B6190-793C-41D5-8FCA-CF783629BDB8}"/>
    <dataValidation errorStyle="warning" imeMode="fullKatakana" allowBlank="1" showInputMessage="1" showErrorMessage="1" sqref="I114:Y114" xr:uid="{D0D549A8-FBB0-4A6A-B66B-3288DBEA61C7}"/>
    <dataValidation errorStyle="warning" imeMode="hiragana" allowBlank="1" showInputMessage="1" showErrorMessage="1" sqref="I116:Y116" xr:uid="{9699D977-9402-48CB-9C02-BDD85F2881FD}"/>
    <dataValidation errorStyle="warning" imeMode="halfAlpha" allowBlank="1" showInputMessage="1" showErrorMessage="1" sqref="I118:M118" xr:uid="{749F2D6B-334A-479E-AC9C-89443164E676}"/>
    <dataValidation errorStyle="warning" imeMode="halfAlpha" allowBlank="1" showInputMessage="1" showErrorMessage="1" sqref="I120:M120" xr:uid="{D0F57F7A-AF3B-43B0-9F90-96CECFBF9E43}"/>
    <dataValidation errorStyle="warning" imeMode="halfAlpha" allowBlank="1" showInputMessage="1" showErrorMessage="1" sqref="I122:Y122" xr:uid="{5052E650-43CF-441F-8F19-C4B55682A8B8}"/>
    <dataValidation type="list" imeMode="halfAlpha" allowBlank="1" showInputMessage="1" showErrorMessage="1" error="リストから選択してください" sqref="I149:M149" xr:uid="{E50569E1-D547-4471-8D47-D943DC7BB30B}">
      <formula1>"しない,する"</formula1>
    </dataValidation>
    <dataValidation type="whole" imeMode="halfAlpha" allowBlank="1" showInputMessage="1" showErrorMessage="1" error="7桁の数字を入力してください" sqref="I151:M151" xr:uid="{FBA26373-4A38-48D5-96CD-DE054A9B2A77}">
      <formula1>0</formula1>
      <formula2>9999999</formula2>
    </dataValidation>
    <dataValidation errorStyle="warning" imeMode="hiragana" allowBlank="1" showInputMessage="1" showErrorMessage="1" sqref="I153:Y153" xr:uid="{C7781829-9141-4E7C-A72A-FDB14F741ADB}"/>
    <dataValidation errorStyle="warning" imeMode="fullKatakana" allowBlank="1" showInputMessage="1" showErrorMessage="1" sqref="I155:Y155" xr:uid="{07DE217B-A80D-4E72-8D63-D5E58C119171}"/>
    <dataValidation errorStyle="warning" imeMode="hiragana" allowBlank="1" showInputMessage="1" showErrorMessage="1" sqref="I157:Y157" xr:uid="{801CF5EB-7AAD-4B8E-A815-96D0362EB04B}"/>
    <dataValidation errorStyle="warning" imeMode="halfAlpha" allowBlank="1" showInputMessage="1" showErrorMessage="1" sqref="I159:M159" xr:uid="{32DC6533-B5EB-4FB7-9FE1-FB6BAF657ED3}"/>
    <dataValidation errorStyle="warning" imeMode="halfAlpha" allowBlank="1" showInputMessage="1" showErrorMessage="1" sqref="I161:M161" xr:uid="{89F8F898-89D4-46B9-942B-1EDEF6801CC1}"/>
    <dataValidation errorStyle="warning" imeMode="hiragana" allowBlank="1" showInputMessage="1" showErrorMessage="1" sqref="I169:M169" xr:uid="{9BE96A28-430F-4D88-A821-4A241576F78E}"/>
    <dataValidation type="whole" imeMode="halfAlpha" allowBlank="1" showInputMessage="1" showErrorMessage="1" error="有効な数字を入力してください" sqref="I171:M171" xr:uid="{590C471B-17F4-439D-9F4D-0819E3560CDD}">
      <formula1>0</formula1>
      <formula2>9999999999</formula2>
    </dataValidation>
    <dataValidation type="whole" imeMode="halfAlpha" allowBlank="1" showInputMessage="1" showErrorMessage="1" error="有効な数字を入力してください。10兆円以上になる場合は、9,999,999,999と入力してください" sqref="I175:M175" xr:uid="{41C9A011-144F-4298-9755-0D5087E301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6:M176" xr:uid="{C9D659C9-A4E7-400D-BCEA-6174525FCD6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7:M177" xr:uid="{495F6361-DD8D-43AF-9337-B1363695A243}">
      <formula1>-9999999999</formula1>
      <formula2>9999999999</formula2>
    </dataValidation>
    <dataValidation type="date" imeMode="halfAlpha" allowBlank="1" showInputMessage="1" showErrorMessage="1" error="有効な日付を入力してください" sqref="I179:M179" xr:uid="{71C621F5-EF73-479B-AA3E-A0FEBFF65D33}">
      <formula1>92</formula1>
      <formula2>73415</formula2>
    </dataValidation>
    <dataValidation type="date" imeMode="halfAlpha" allowBlank="1" showInputMessage="1" showErrorMessage="1" error="有効な日付を入力してください" sqref="O179:Q179" xr:uid="{FDADAEF4-1376-49B2-875E-05F7AC3B3EA9}">
      <formula1>92</formula1>
      <formula2>73415</formula2>
    </dataValidation>
    <dataValidation type="whole" imeMode="halfAlpha" allowBlank="1" showInputMessage="1" showErrorMessage="1" error="有効な数字を入力してください" sqref="I183:M183" xr:uid="{CCB88795-A247-47B8-9805-99CC99971CB3}">
      <formula1>0</formula1>
      <formula2>9999999999</formula2>
    </dataValidation>
    <dataValidation type="whole" imeMode="halfAlpha" allowBlank="1" showInputMessage="1" showErrorMessage="1" error="有効な数字を入力してください" sqref="N183:P183" xr:uid="{1CCAD5B1-0D4B-402C-B315-C3312EB59FBE}">
      <formula1>0</formula1>
      <formula2>9999999999</formula2>
    </dataValidation>
    <dataValidation type="whole" imeMode="halfAlpha" allowBlank="1" showInputMessage="1" showErrorMessage="1" error="有効な数字を入力してください" sqref="Q183:R183" xr:uid="{635D6F0A-9B6B-4614-8D01-8B914AF7D023}">
      <formula1>0</formula1>
      <formula2>9999999999</formula2>
    </dataValidation>
    <dataValidation type="whole" imeMode="halfAlpha" allowBlank="1" showInputMessage="1" showErrorMessage="1" error="有効な数字を入力してください" sqref="I184:M184" xr:uid="{FD3A5DAC-BCD4-4D48-AA73-09FFE9E40573}">
      <formula1>0</formula1>
      <formula2>9999999999</formula2>
    </dataValidation>
    <dataValidation type="whole" imeMode="halfAlpha" allowBlank="1" showInputMessage="1" showErrorMessage="1" error="有効な数字を入力してください" sqref="N184:P184" xr:uid="{B554B19D-D440-4A9D-971F-78974A380E2F}">
      <formula1>0</formula1>
      <formula2>9999999999</formula2>
    </dataValidation>
    <dataValidation type="whole" imeMode="halfAlpha" allowBlank="1" showInputMessage="1" showErrorMessage="1" error="有効な数字を入力してください" sqref="Q184:R184" xr:uid="{0079733C-D33F-40AF-83EA-1F56EB48E648}">
      <formula1>0</formula1>
      <formula2>9999999999</formula2>
    </dataValidation>
    <dataValidation type="whole" imeMode="halfAlpha" allowBlank="1" showInputMessage="1" showErrorMessage="1" error="有効な数字を入力してください" sqref="I185:M185" xr:uid="{6CF26760-E1FD-4A89-9363-C7F6CE96B17A}">
      <formula1>0</formula1>
      <formula2>9999999999</formula2>
    </dataValidation>
    <dataValidation type="whole" imeMode="halfAlpha" allowBlank="1" showInputMessage="1" showErrorMessage="1" error="有効な数字を入力してください" sqref="N185:P185" xr:uid="{1F197EBE-EDCE-425D-866B-9D042869D28A}">
      <formula1>0</formula1>
      <formula2>9999999999</formula2>
    </dataValidation>
    <dataValidation type="whole" imeMode="halfAlpha" allowBlank="1" showInputMessage="1" showErrorMessage="1" error="有効な数字を入力してください" sqref="Q185:R185" xr:uid="{339DAF1C-D65A-45B6-8C1A-3DCA69853D1F}">
      <formula1>0</formula1>
      <formula2>9999999999</formula2>
    </dataValidation>
    <dataValidation type="list" imeMode="halfAlpha" allowBlank="1" showInputMessage="1" showErrorMessage="1" error="リストから選択してください" sqref="I187:M187" xr:uid="{5881D75A-408C-4F5D-9817-3D4C8B57BF5C}">
      <formula1>"課税業者,免税業者"</formula1>
    </dataValidation>
    <dataValidation errorStyle="warning" imeMode="hiragana" allowBlank="1" showInputMessage="1" showErrorMessage="1" sqref="E190:Y190" xr:uid="{7BA84AC3-DF6E-427F-859C-A93F4180CD4F}"/>
    <dataValidation errorStyle="warning" imeMode="hiragana" allowBlank="1" showInputMessage="1" showErrorMessage="1" sqref="E193:Y193" xr:uid="{B65941B9-7985-44BF-A7F5-D12E864101D1}"/>
    <dataValidation errorStyle="warning" imeMode="hiragana" allowBlank="1" showInputMessage="1" showErrorMessage="1" sqref="E196:Y196" xr:uid="{F73A5BAF-2D58-4E6B-84D1-B385BEB26BE6}"/>
    <dataValidation type="list" imeMode="halfAlpha" allowBlank="1" showInputMessage="1" showErrorMessage="1" error="リストから選択してください" sqref="I206:M206" xr:uid="{364F3A5C-67D4-4FB2-9C8F-D1B579E999EF}">
      <formula1>"①,②,③,④,⑤,○,　"</formula1>
    </dataValidation>
    <dataValidation type="list" imeMode="halfAlpha" allowBlank="1" showInputMessage="1" showErrorMessage="1" error="リストから選択してください" sqref="I207:M207" xr:uid="{6ECFA99F-F827-4980-96BF-D27A43D7C763}">
      <formula1>"①,②,③,④,⑤,○,　"</formula1>
    </dataValidation>
    <dataValidation type="list" imeMode="halfAlpha" allowBlank="1" showInputMessage="1" showErrorMessage="1" error="リストから選択してください" sqref="I208:M208" xr:uid="{5083250F-CAFD-48E5-9B32-966C1FF341C5}">
      <formula1>"①,②,③,④,⑤,○,　"</formula1>
    </dataValidation>
    <dataValidation type="list" imeMode="halfAlpha" allowBlank="1" showInputMessage="1" showErrorMessage="1" error="リストから選択してください" sqref="I209:M209" xr:uid="{1D25F484-6070-438C-AAFA-9ECA59C724E7}">
      <formula1>"①,②,③,④,⑤,○,　"</formula1>
    </dataValidation>
    <dataValidation type="list" imeMode="halfAlpha" allowBlank="1" showInputMessage="1" showErrorMessage="1" error="リストから選択してください" sqref="I210:M210" xr:uid="{0EFC2862-423F-47E8-8A23-1815FD5E2A28}">
      <formula1>"①,②,③,④,⑤,○,　"</formula1>
    </dataValidation>
    <dataValidation type="list" imeMode="halfAlpha" allowBlank="1" showInputMessage="1" showErrorMessage="1" error="リストから選択してください" sqref="I211:M211" xr:uid="{DF332BFA-7D2B-4D27-BA40-FC547B201392}">
      <formula1>"①,②,③,④,⑤,○,　"</formula1>
    </dataValidation>
    <dataValidation type="list" imeMode="halfAlpha" allowBlank="1" showInputMessage="1" showErrorMessage="1" error="リストから選択してください" sqref="I212:M212" xr:uid="{020CDECF-C8C3-43AC-B540-F96A2160672D}">
      <formula1>"①,②,③,④,⑤,○,　"</formula1>
    </dataValidation>
    <dataValidation type="list" imeMode="halfAlpha" allowBlank="1" showInputMessage="1" showErrorMessage="1" error="リストから選択してください" sqref="I213:M213" xr:uid="{E8C8ABC1-3EF5-4FBA-A57B-547A94F0811A}">
      <formula1>"①,②,③,④,⑤,○,　"</formula1>
    </dataValidation>
    <dataValidation type="list" imeMode="halfAlpha" allowBlank="1" showInputMessage="1" showErrorMessage="1" error="リストから選択してください" sqref="I214:M214" xr:uid="{408DE6A7-CC76-43C9-9DEE-5193DD6A4164}">
      <formula1>"①,②,③,④,⑤,○,　"</formula1>
    </dataValidation>
    <dataValidation type="list" imeMode="halfAlpha" allowBlank="1" showInputMessage="1" showErrorMessage="1" error="リストから選択してください" sqref="I215:M215" xr:uid="{07D6A31F-3267-4B6C-B162-24FECADADE22}">
      <formula1>"①,②,③,④,⑤,○,　"</formula1>
    </dataValidation>
    <dataValidation type="list" imeMode="halfAlpha" allowBlank="1" showInputMessage="1" showErrorMessage="1" error="リストから選択してください" sqref="I216:M216" xr:uid="{3CDFC5F5-0944-4E7B-BFF5-23115CDA54E6}">
      <formula1>"①,②,③,④,⑤,○,　"</formula1>
    </dataValidation>
    <dataValidation type="list" imeMode="halfAlpha" allowBlank="1" showInputMessage="1" showErrorMessage="1" error="リストから選択してください" sqref="I217:M217" xr:uid="{19A1F569-CB5F-4EAA-A3F0-25B616C2B04E}">
      <formula1>"①,②,③,④,⑤,○,　"</formula1>
    </dataValidation>
    <dataValidation type="list" imeMode="halfAlpha" allowBlank="1" showInputMessage="1" showErrorMessage="1" error="リストから選択してください" sqref="I218:M218" xr:uid="{94379963-203F-4C4C-BE7E-38987BFF06F4}">
      <formula1>"①,②,③,④,⑤,○,　"</formula1>
    </dataValidation>
    <dataValidation type="list" imeMode="halfAlpha" allowBlank="1" showInputMessage="1" showErrorMessage="1" error="リストから選択してください" sqref="I219:M219" xr:uid="{19269C47-6249-40F6-9426-FE2925BFA4B1}">
      <formula1>"①,②,③,④,⑤,○,　"</formula1>
    </dataValidation>
    <dataValidation type="list" imeMode="halfAlpha" allowBlank="1" showInputMessage="1" showErrorMessage="1" error="リストから選択してください" sqref="I220:M220" xr:uid="{9395807A-2ABD-4F10-9628-837168A2F8D6}">
      <formula1>"①,②,③,④,⑤,○,　"</formula1>
    </dataValidation>
    <dataValidation type="list" imeMode="halfAlpha" allowBlank="1" showInputMessage="1" showErrorMessage="1" error="リストから選択してください" sqref="I221:M221" xr:uid="{DE6A7D67-CD3A-4583-8618-CCA3C9AF41FD}">
      <formula1>"①,②,③,④,⑤,○,　"</formula1>
    </dataValidation>
    <dataValidation type="list" imeMode="halfAlpha" allowBlank="1" showInputMessage="1" showErrorMessage="1" error="リストから選択してください" sqref="I222:M222" xr:uid="{7B73AB6B-2E14-4E78-BD8A-48A7B5B60857}">
      <formula1>"①,②,③,④,⑤,○,　"</formula1>
    </dataValidation>
    <dataValidation type="list" imeMode="halfAlpha" allowBlank="1" showInputMessage="1" showErrorMessage="1" error="リストから選択してください" sqref="I223:M223" xr:uid="{AC96DA2A-BBA6-413C-97FE-EF84CE8CE06E}">
      <formula1>"①,②,③,④,⑤,○,　"</formula1>
    </dataValidation>
    <dataValidation type="list" imeMode="halfAlpha" allowBlank="1" showInputMessage="1" showErrorMessage="1" error="リストから選択してください" sqref="I224:M224" xr:uid="{FD535D76-0060-4C88-872F-45F13A16BB28}">
      <formula1>"①,②,③,④,⑤,○,　"</formula1>
    </dataValidation>
    <dataValidation type="list" imeMode="halfAlpha" allowBlank="1" showInputMessage="1" showErrorMessage="1" error="リストから選択してください" sqref="I225:M225" xr:uid="{C5607B05-F55A-4879-AA7E-E0851D44B0C5}">
      <formula1>"①,②,③,④,⑤,○,　"</formula1>
    </dataValidation>
    <dataValidation type="list" imeMode="halfAlpha" allowBlank="1" showInputMessage="1" showErrorMessage="1" error="リストから選択してください" sqref="I226:M226" xr:uid="{9BBB16CC-0DEC-4907-A33A-0B21EA82B0D3}">
      <formula1>"①,②,③,④,⑤,○,　"</formula1>
    </dataValidation>
    <dataValidation type="list" imeMode="halfAlpha" allowBlank="1" showInputMessage="1" showErrorMessage="1" error="リストから選択してください" sqref="I227:M227" xr:uid="{9C3149FE-039D-4829-A308-6CA845427474}">
      <formula1>"①,②,③,④,⑤,○,　"</formula1>
    </dataValidation>
    <dataValidation type="list" imeMode="halfAlpha" allowBlank="1" showInputMessage="1" showErrorMessage="1" error="リストから選択してください" sqref="I228:M228" xr:uid="{9AABDAD7-7ED4-4528-BC00-B64872311414}">
      <formula1>"①,②,③,④,⑤,○,　"</formula1>
    </dataValidation>
    <dataValidation type="list" imeMode="halfAlpha" allowBlank="1" showInputMessage="1" showErrorMessage="1" error="リストから選択してください" sqref="I229:M229" xr:uid="{F995139A-410D-475A-B872-9EC85685EACC}">
      <formula1>"①,②,③,④,⑤,○,　"</formula1>
    </dataValidation>
    <dataValidation type="list" imeMode="halfAlpha" allowBlank="1" showInputMessage="1" showErrorMessage="1" error="リストから選択してください" sqref="I230:M230" xr:uid="{D21D16F7-FC4D-40B9-94F5-8737938A5382}">
      <formula1>"①,②,③,④,⑤,○,　"</formula1>
    </dataValidation>
    <dataValidation type="list" imeMode="halfAlpha" allowBlank="1" showInputMessage="1" showErrorMessage="1" error="リストから選択してください" sqref="I231:M231" xr:uid="{C093E781-C989-4666-B24F-C7CF4A5FDA43}">
      <formula1>"①,②,③,④,⑤,○,　"</formula1>
    </dataValidation>
    <dataValidation type="list" imeMode="halfAlpha" allowBlank="1" showInputMessage="1" showErrorMessage="1" error="リストから選択してください" sqref="I232:M232" xr:uid="{4042D472-C662-4A86-A5A4-5F0A5FD2004D}">
      <formula1>"①,②,③,④,⑤,○,　"</formula1>
    </dataValidation>
    <dataValidation type="list" imeMode="halfAlpha" allowBlank="1" showInputMessage="1" showErrorMessage="1" error="リストから選択してください" sqref="I233:M233" xr:uid="{AA795C11-51C5-4A15-B943-5539DB7E0960}">
      <formula1>"①,②,③,④,⑤,○,　"</formula1>
    </dataValidation>
    <dataValidation type="list" imeMode="halfAlpha" allowBlank="1" showInputMessage="1" showErrorMessage="1" error="リストから選択してください" sqref="I234:M234" xr:uid="{0AE364F9-D7EF-4DF0-BFB5-CD0304BC51B1}">
      <formula1>"①,②,③,④,⑤,○,　"</formula1>
    </dataValidation>
    <dataValidation type="list" imeMode="halfAlpha" allowBlank="1" showInputMessage="1" showErrorMessage="1" error="リストから選択してください" sqref="I235:M235" xr:uid="{76C80104-4446-44A7-94C5-1DADDE2035D1}">
      <formula1>"①,②,③,④,⑤,○,　"</formula1>
    </dataValidation>
    <dataValidation type="list" imeMode="halfAlpha" allowBlank="1" showInputMessage="1" showErrorMessage="1" error="リストから選択してください" sqref="I236:M236" xr:uid="{F88762F3-2941-4025-8C4E-DD25B2483F64}">
      <formula1>"①,②,③,④,⑤,○,　"</formula1>
    </dataValidation>
    <dataValidation type="list" imeMode="halfAlpha" allowBlank="1" showInputMessage="1" showErrorMessage="1" error="リストから選択してください" sqref="I237:M237" xr:uid="{EEA97A23-E726-4980-A3F7-0613FB12BA2F}">
      <formula1>"①,②,③,④,⑤,○,　"</formula1>
    </dataValidation>
    <dataValidation type="list" imeMode="halfAlpha" allowBlank="1" showInputMessage="1" showErrorMessage="1" error="リストから選択してください" sqref="I238:M238" xr:uid="{AFAF0332-39E2-4774-B0E1-0D02D45C16FC}">
      <formula1>"①,②,③,④,⑤,○,　"</formula1>
    </dataValidation>
    <dataValidation type="list" imeMode="halfAlpha" allowBlank="1" showInputMessage="1" showErrorMessage="1" error="リストから選択してください" sqref="I239:M239" xr:uid="{AFBDECEC-FA42-4D30-8A4A-73F53C0418A6}">
      <formula1>"①,②,③,④,⑤,○,　"</formula1>
    </dataValidation>
    <dataValidation type="list" imeMode="halfAlpha" allowBlank="1" showInputMessage="1" showErrorMessage="1" error="リストから選択してください" sqref="I240:M240" xr:uid="{DAC584E2-3C7D-4B1D-8091-4D2805A58586}">
      <formula1>"①,②,③,④,⑤,○,　"</formula1>
    </dataValidation>
    <dataValidation type="list" imeMode="halfAlpha" allowBlank="1" showInputMessage="1" showErrorMessage="1" error="リストから選択してください" sqref="I241:M241" xr:uid="{A8541963-261C-4D95-A918-C8862058093F}">
      <formula1>"①,②,③,④,⑤,○,　"</formula1>
    </dataValidation>
    <dataValidation type="list" imeMode="halfAlpha" allowBlank="1" showInputMessage="1" showErrorMessage="1" error="リストから選択してください" sqref="I242:M242" xr:uid="{20133A44-460E-4D8C-871D-3BE1D1100F1C}">
      <formula1>"①,②,③,④,⑤,○,　"</formula1>
    </dataValidation>
    <dataValidation type="list" imeMode="halfAlpha" allowBlank="1" showInputMessage="1" showErrorMessage="1" error="リストから選択してください" sqref="I243:M243" xr:uid="{F8EC2ED3-3E0D-48FA-A943-45871EC5294D}">
      <formula1>"①,②,③,④,⑤,○,　"</formula1>
    </dataValidation>
    <dataValidation type="list" imeMode="halfAlpha" allowBlank="1" showInputMessage="1" showErrorMessage="1" error="リストから選択してください" sqref="I244:M244" xr:uid="{B65A78EB-5FB6-48F8-A7A1-2905F6405B13}">
      <formula1>"①,②,③,④,⑤,○,　"</formula1>
    </dataValidation>
    <dataValidation type="list" imeMode="halfAlpha" allowBlank="1" showInputMessage="1" showErrorMessage="1" error="リストから選択してください" sqref="I245:M245" xr:uid="{1A6BE350-CF01-4F46-B2E5-06FBB3880AB2}">
      <formula1>"①,②,③,④,⑤,○,　"</formula1>
    </dataValidation>
    <dataValidation type="list" imeMode="halfAlpha" allowBlank="1" showInputMessage="1" showErrorMessage="1" error="リストから選択してください" sqref="I246:M246" xr:uid="{29B6BBB0-02AA-4873-B77E-C07B11867A5A}">
      <formula1>"①,②,③,④,⑤,○,　"</formula1>
    </dataValidation>
    <dataValidation type="list" imeMode="halfAlpha" allowBlank="1" showInputMessage="1" showErrorMessage="1" error="リストから選択してください" sqref="S206" xr:uid="{6B47517F-2778-4047-AF6E-1191F8C3E9B4}">
      <formula1>"①,②,③,④,⑤,○,　"</formula1>
    </dataValidation>
    <dataValidation type="list" imeMode="halfAlpha" allowBlank="1" showInputMessage="1" showErrorMessage="1" error="リストから選択してください" sqref="S207" xr:uid="{A3025C66-EAB6-45B9-866A-151AEF460438}">
      <formula1>"①,②,③,④,⑤,○,　"</formula1>
    </dataValidation>
    <dataValidation type="list" imeMode="halfAlpha" allowBlank="1" showInputMessage="1" showErrorMessage="1" error="リストから選択してください" sqref="S208" xr:uid="{979470CA-E43E-46D2-94E8-9D18DBC05DB1}">
      <formula1>"①,②,③,④,⑤,○,　"</formula1>
    </dataValidation>
    <dataValidation type="list" imeMode="halfAlpha" allowBlank="1" showInputMessage="1" showErrorMessage="1" error="リストから選択してください" sqref="S209" xr:uid="{E01E04C7-F7CB-472D-9BDF-6F6B6E69255D}">
      <formula1>"①,②,③,④,⑤,○,　"</formula1>
    </dataValidation>
    <dataValidation type="list" imeMode="halfAlpha" allowBlank="1" showInputMessage="1" showErrorMessage="1" error="リストから選択してください" sqref="S210" xr:uid="{8F6DC843-9424-4A01-B0C1-87F21CC002CD}">
      <formula1>"①,②,③,④,⑤,○,　"</formula1>
    </dataValidation>
    <dataValidation type="list" imeMode="halfAlpha" allowBlank="1" showInputMessage="1" showErrorMessage="1" error="リストから選択してください" sqref="S211" xr:uid="{936A2895-DFEA-4252-B042-794A1DDE68BF}">
      <formula1>"①,②,③,④,⑤,○,　"</formula1>
    </dataValidation>
    <dataValidation type="list" imeMode="halfAlpha" allowBlank="1" showInputMessage="1" showErrorMessage="1" error="リストから選択してください" sqref="S212" xr:uid="{AC2DD726-9665-4EEB-8164-D29E91A95361}">
      <formula1>"①,②,③,④,⑤,○,　"</formula1>
    </dataValidation>
    <dataValidation type="list" imeMode="halfAlpha" allowBlank="1" showInputMessage="1" showErrorMessage="1" error="リストから選択してください" sqref="S213" xr:uid="{86931FA6-5728-4F07-A508-982AE9C2435B}">
      <formula1>"①,②,③,④,⑤,○,　"</formula1>
    </dataValidation>
    <dataValidation type="list" imeMode="halfAlpha" allowBlank="1" showInputMessage="1" showErrorMessage="1" error="リストから選択してください" sqref="S214" xr:uid="{DD4AA6D5-AF5A-4D70-A261-F31D1AD80F04}">
      <formula1>"①,②,③,④,⑤,○,　"</formula1>
    </dataValidation>
    <dataValidation type="list" imeMode="halfAlpha" allowBlank="1" showInputMessage="1" showErrorMessage="1" error="リストから選択してください" sqref="S215" xr:uid="{B82C40BF-15ED-4EB4-9F4D-EE60E9FAC5A2}">
      <formula1>"①,②,③,④,⑤,○,　"</formula1>
    </dataValidation>
    <dataValidation type="list" imeMode="halfAlpha" allowBlank="1" showInputMessage="1" showErrorMessage="1" error="リストから選択してください" sqref="S216" xr:uid="{87F9B554-F45D-4A66-B33C-5D2B4D5B7C84}">
      <formula1>"①,②,③,④,⑤,○,　"</formula1>
    </dataValidation>
    <dataValidation type="list" imeMode="halfAlpha" allowBlank="1" showInputMessage="1" showErrorMessage="1" error="リストから選択してください" sqref="S217" xr:uid="{8079DADB-366D-421C-AF43-35BFD26C2E25}">
      <formula1>"①,②,③,④,⑤,○,　"</formula1>
    </dataValidation>
    <dataValidation type="list" imeMode="halfAlpha" allowBlank="1" showInputMessage="1" showErrorMessage="1" error="リストから選択してください" sqref="S218" xr:uid="{F119032F-0952-40B4-98AA-08B35E2283A2}">
      <formula1>"①,②,③,④,⑤,○,　"</formula1>
    </dataValidation>
    <dataValidation type="list" imeMode="halfAlpha" allowBlank="1" showInputMessage="1" showErrorMessage="1" error="リストから選択してください" sqref="S219" xr:uid="{0A634491-AF1B-4D1D-9D04-F293CECB360F}">
      <formula1>"①,②,③,④,⑤,○,　"</formula1>
    </dataValidation>
    <dataValidation type="list" imeMode="halfAlpha" allowBlank="1" showInputMessage="1" showErrorMessage="1" error="リストから選択してください" sqref="S220" xr:uid="{E55B1C7E-8A48-487D-BF14-663F3DA659E8}">
      <formula1>"①,②,③,④,⑤,○,　"</formula1>
    </dataValidation>
    <dataValidation type="list" imeMode="halfAlpha" allowBlank="1" showInputMessage="1" showErrorMessage="1" error="リストから選択してください" sqref="S221" xr:uid="{68EBEB1B-DBE1-4C08-BD49-C1D9A78C1574}">
      <formula1>"①,②,③,④,⑤,○,　"</formula1>
    </dataValidation>
    <dataValidation type="list" imeMode="halfAlpha" allowBlank="1" showInputMessage="1" showErrorMessage="1" error="リストから選択してください" sqref="S222" xr:uid="{C3EFF51B-F226-4DC6-9FBA-66FE9658D253}">
      <formula1>"①,②,③,④,⑤,○,　"</formula1>
    </dataValidation>
    <dataValidation type="list" imeMode="halfAlpha" allowBlank="1" showInputMessage="1" showErrorMessage="1" error="リストから選択してください" sqref="S223" xr:uid="{875DFD99-C0DF-46C5-944C-575A80E760FB}">
      <formula1>"①,②,③,④,⑤,○,　"</formula1>
    </dataValidation>
    <dataValidation type="list" imeMode="halfAlpha" allowBlank="1" showInputMessage="1" showErrorMessage="1" error="リストから選択してください" sqref="S224" xr:uid="{9D1F12F3-AB0F-4B71-8335-1D624ABB56DD}">
      <formula1>"①,②,③,④,⑤,○,　"</formula1>
    </dataValidation>
    <dataValidation type="list" imeMode="halfAlpha" allowBlank="1" showInputMessage="1" showErrorMessage="1" error="リストから選択してください" sqref="S225" xr:uid="{4695FCC9-2A73-457F-8B53-C5A7DF353CB5}">
      <formula1>"①,②,③,④,⑤,○,　"</formula1>
    </dataValidation>
    <dataValidation errorStyle="warning" imeMode="hiragana" allowBlank="1" showInputMessage="1" showErrorMessage="1" sqref="J253:P253" xr:uid="{572A73E6-4AA3-4155-8248-C423D4EC5C1B}"/>
    <dataValidation errorStyle="warning" imeMode="hiragana" allowBlank="1" showInputMessage="1" showErrorMessage="1" sqref="Q253:S253" xr:uid="{2FCD417B-E04D-41BB-8EB6-BF2922C7ADBD}"/>
    <dataValidation type="whole" imeMode="halfAlpha" allowBlank="1" showInputMessage="1" showErrorMessage="1" error="有効な数字を入力してください。10兆円以上になる場合は、9,999,999,999と入力してください" sqref="T253:Y253" xr:uid="{DE29B3C0-82D1-4B6D-B114-17B6082357BA}">
      <formula1>-9999999999</formula1>
      <formula2>9999999999</formula2>
    </dataValidation>
    <dataValidation errorStyle="warning" imeMode="hiragana" allowBlank="1" showInputMessage="1" showErrorMessage="1" sqref="J254:P254" xr:uid="{E8AE1F50-5281-4EBD-9E8B-42A69DCF4B62}"/>
    <dataValidation errorStyle="warning" imeMode="hiragana" allowBlank="1" showInputMessage="1" showErrorMessage="1" sqref="Q254:S254" xr:uid="{70CE5ABC-93F6-4C8B-91B5-190B2D87C962}"/>
    <dataValidation type="whole" imeMode="halfAlpha" allowBlank="1" showInputMessage="1" showErrorMessage="1" error="有効な数字を入力してください。10兆円以上になる場合は、9,999,999,999と入力してください" sqref="T254:Y254" xr:uid="{4CCF3028-627F-4D6F-99D6-D7E4DEE76D01}">
      <formula1>-9999999999</formula1>
      <formula2>9999999999</formula2>
    </dataValidation>
    <dataValidation errorStyle="warning" imeMode="hiragana" allowBlank="1" showInputMessage="1" showErrorMessage="1" sqref="J255:P255" xr:uid="{33528397-81E7-4E5E-9EFD-0C7316B3208E}"/>
    <dataValidation errorStyle="warning" imeMode="hiragana" allowBlank="1" showInputMessage="1" showErrorMessage="1" sqref="Q255:S255" xr:uid="{2E07E6C1-421E-43C8-A2D3-6421615B5E2C}"/>
    <dataValidation type="whole" imeMode="halfAlpha" allowBlank="1" showInputMessage="1" showErrorMessage="1" error="有効な数字を入力してください。10兆円以上になる場合は、9,999,999,999と入力してください" sqref="T255:Y255" xr:uid="{E44146DF-F36A-413F-ABB8-9027F8A21F12}">
      <formula1>-9999999999</formula1>
      <formula2>9999999999</formula2>
    </dataValidation>
    <dataValidation errorStyle="warning" imeMode="hiragana" allowBlank="1" showInputMessage="1" showErrorMessage="1" sqref="J256:P256" xr:uid="{37DB24EE-AE4F-46DB-B34A-BCACBC914111}"/>
    <dataValidation errorStyle="warning" imeMode="hiragana" allowBlank="1" showInputMessage="1" showErrorMessage="1" sqref="Q256:S256" xr:uid="{D228FBC6-1751-47FB-B07D-7C041E306DEE}"/>
    <dataValidation type="whole" imeMode="halfAlpha" allowBlank="1" showInputMessage="1" showErrorMessage="1" error="有効な数字を入力してください。10兆円以上になる場合は、9,999,999,999と入力してください" sqref="T256:Y256" xr:uid="{6386BA58-D027-4A9C-AB73-58303B7BFA68}">
      <formula1>-9999999999</formula1>
      <formula2>9999999999</formula2>
    </dataValidation>
    <dataValidation errorStyle="warning" imeMode="hiragana" allowBlank="1" showInputMessage="1" showErrorMessage="1" sqref="J257:P257" xr:uid="{01D0942E-B450-409B-8F6C-4693D2672A79}"/>
    <dataValidation errorStyle="warning" imeMode="hiragana" allowBlank="1" showInputMessage="1" showErrorMessage="1" sqref="Q257:S257" xr:uid="{D0A61D30-C8A0-4B81-9391-957384573EA7}"/>
    <dataValidation type="whole" imeMode="halfAlpha" allowBlank="1" showInputMessage="1" showErrorMessage="1" error="有効な数字を入力してください。10兆円以上になる場合は、9,999,999,999と入力してください" sqref="T257:Y257" xr:uid="{9572515C-4166-4B8F-86E9-A985A3A71722}">
      <formula1>-9999999999</formula1>
      <formula2>9999999999</formula2>
    </dataValidation>
  </dataValidations>
  <pageMargins left="0.19685039370078741" right="0.19685039370078741" top="0.39370078740157483" bottom="0.19685039370078741" header="0.39370078740157483"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66"/>
  <sheetViews>
    <sheetView zoomScaleNormal="100" workbookViewId="0"/>
  </sheetViews>
  <sheetFormatPr defaultRowHeight="13.5" x14ac:dyDescent="0.15"/>
  <cols>
    <col min="1" max="1" width="4.5" style="79" bestFit="1" customWidth="1"/>
    <col min="2" max="2" width="23.5" style="79" customWidth="1"/>
    <col min="3" max="3" width="43.625" style="79" customWidth="1"/>
    <col min="4" max="16384" width="9" style="79"/>
  </cols>
  <sheetData>
    <row r="1" spans="1:4" x14ac:dyDescent="0.15">
      <c r="A1" s="79" t="s">
        <v>194</v>
      </c>
    </row>
    <row r="2" spans="1:4" x14ac:dyDescent="0.15">
      <c r="A2" s="79" t="s">
        <v>195</v>
      </c>
    </row>
    <row r="3" spans="1:4" x14ac:dyDescent="0.15">
      <c r="A3" s="7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4" x14ac:dyDescent="0.15">
      <c r="A4" s="79" t="str">
        <f>"@神奈川県@和歌山県@鹿児島県@"</f>
        <v>@神奈川県@和歌山県@鹿児島県@</v>
      </c>
    </row>
    <row r="6" spans="1:4" x14ac:dyDescent="0.15">
      <c r="A6" s="181" t="s">
        <v>54</v>
      </c>
      <c r="B6" s="247" t="s">
        <v>84</v>
      </c>
      <c r="C6" s="77"/>
      <c r="D6" s="248"/>
    </row>
    <row r="7" spans="1:4" x14ac:dyDescent="0.15">
      <c r="A7" s="188" t="s">
        <v>55</v>
      </c>
      <c r="B7" s="249" t="s">
        <v>85</v>
      </c>
      <c r="C7" s="249"/>
      <c r="D7" s="249"/>
    </row>
    <row r="8" spans="1:4" x14ac:dyDescent="0.15">
      <c r="A8" s="188" t="s">
        <v>56</v>
      </c>
      <c r="B8" s="249" t="s">
        <v>86</v>
      </c>
      <c r="C8" s="249"/>
      <c r="D8" s="249"/>
    </row>
    <row r="9" spans="1:4" x14ac:dyDescent="0.15">
      <c r="A9" s="188" t="s">
        <v>57</v>
      </c>
      <c r="B9" s="249" t="s">
        <v>87</v>
      </c>
      <c r="C9" s="249"/>
      <c r="D9" s="249"/>
    </row>
    <row r="10" spans="1:4" x14ac:dyDescent="0.15">
      <c r="A10" s="188" t="s">
        <v>58</v>
      </c>
      <c r="B10" s="249" t="s">
        <v>88</v>
      </c>
      <c r="C10" s="249"/>
      <c r="D10" s="249"/>
    </row>
    <row r="11" spans="1:4" x14ac:dyDescent="0.15">
      <c r="A11" s="188" t="s">
        <v>59</v>
      </c>
      <c r="B11" s="249" t="s">
        <v>89</v>
      </c>
      <c r="C11" s="249"/>
      <c r="D11" s="249"/>
    </row>
    <row r="12" spans="1:4" x14ac:dyDescent="0.15">
      <c r="A12" s="188" t="s">
        <v>60</v>
      </c>
      <c r="B12" s="249" t="s">
        <v>90</v>
      </c>
      <c r="C12" s="249"/>
      <c r="D12" s="249"/>
    </row>
    <row r="13" spans="1:4" x14ac:dyDescent="0.15">
      <c r="A13" s="188" t="s">
        <v>61</v>
      </c>
      <c r="B13" s="249" t="s">
        <v>91</v>
      </c>
      <c r="C13" s="249"/>
      <c r="D13" s="249"/>
    </row>
    <row r="14" spans="1:4" x14ac:dyDescent="0.15">
      <c r="A14" s="188" t="s">
        <v>62</v>
      </c>
      <c r="B14" s="249" t="s">
        <v>92</v>
      </c>
      <c r="C14" s="249"/>
      <c r="D14" s="249"/>
    </row>
    <row r="15" spans="1:4" x14ac:dyDescent="0.15">
      <c r="A15" s="188" t="s">
        <v>63</v>
      </c>
      <c r="B15" s="249" t="s">
        <v>93</v>
      </c>
      <c r="C15" s="249"/>
      <c r="D15" s="249"/>
    </row>
    <row r="16" spans="1:4" x14ac:dyDescent="0.15">
      <c r="A16" s="188" t="s">
        <v>64</v>
      </c>
      <c r="B16" s="249" t="s">
        <v>94</v>
      </c>
      <c r="C16" s="249"/>
      <c r="D16" s="249"/>
    </row>
    <row r="17" spans="1:4" x14ac:dyDescent="0.15">
      <c r="A17" s="188" t="s">
        <v>65</v>
      </c>
      <c r="B17" s="249" t="s">
        <v>95</v>
      </c>
      <c r="C17" s="249"/>
      <c r="D17" s="249"/>
    </row>
    <row r="18" spans="1:4" x14ac:dyDescent="0.15">
      <c r="A18" s="188" t="s">
        <v>66</v>
      </c>
      <c r="B18" s="249" t="s">
        <v>96</v>
      </c>
      <c r="C18" s="249"/>
      <c r="D18" s="249"/>
    </row>
    <row r="19" spans="1:4" x14ac:dyDescent="0.15">
      <c r="A19" s="188" t="s">
        <v>67</v>
      </c>
      <c r="B19" s="249" t="s">
        <v>97</v>
      </c>
      <c r="C19" s="249"/>
      <c r="D19" s="249"/>
    </row>
    <row r="20" spans="1:4" x14ac:dyDescent="0.15">
      <c r="A20" s="188" t="s">
        <v>68</v>
      </c>
      <c r="B20" s="249" t="s">
        <v>98</v>
      </c>
      <c r="C20" s="249"/>
      <c r="D20" s="249"/>
    </row>
    <row r="21" spans="1:4" x14ac:dyDescent="0.15">
      <c r="A21" s="188" t="s">
        <v>69</v>
      </c>
      <c r="B21" s="249" t="s">
        <v>99</v>
      </c>
      <c r="C21" s="249"/>
      <c r="D21" s="249"/>
    </row>
    <row r="22" spans="1:4" x14ac:dyDescent="0.15">
      <c r="A22" s="188" t="s">
        <v>70</v>
      </c>
      <c r="B22" s="249" t="s">
        <v>100</v>
      </c>
      <c r="C22" s="249"/>
      <c r="D22" s="249"/>
    </row>
    <row r="23" spans="1:4" x14ac:dyDescent="0.15">
      <c r="A23" s="188" t="s">
        <v>71</v>
      </c>
      <c r="B23" s="249" t="s">
        <v>101</v>
      </c>
      <c r="C23" s="249"/>
      <c r="D23" s="249"/>
    </row>
    <row r="24" spans="1:4" x14ac:dyDescent="0.15">
      <c r="A24" s="188" t="s">
        <v>72</v>
      </c>
      <c r="B24" s="249" t="s">
        <v>102</v>
      </c>
      <c r="C24" s="249"/>
      <c r="D24" s="249"/>
    </row>
    <row r="25" spans="1:4" x14ac:dyDescent="0.15">
      <c r="A25" s="188" t="s">
        <v>73</v>
      </c>
      <c r="B25" s="249" t="s">
        <v>103</v>
      </c>
      <c r="C25" s="249"/>
      <c r="D25" s="249"/>
    </row>
    <row r="26" spans="1:4" x14ac:dyDescent="0.15">
      <c r="A26" s="188" t="s">
        <v>74</v>
      </c>
      <c r="B26" s="249" t="s">
        <v>104</v>
      </c>
      <c r="C26" s="249"/>
      <c r="D26" s="249"/>
    </row>
    <row r="27" spans="1:4" x14ac:dyDescent="0.15">
      <c r="A27" s="188" t="s">
        <v>75</v>
      </c>
      <c r="B27" s="249" t="s">
        <v>105</v>
      </c>
      <c r="C27" s="249"/>
      <c r="D27" s="249"/>
    </row>
    <row r="28" spans="1:4" x14ac:dyDescent="0.15">
      <c r="A28" s="188" t="s">
        <v>76</v>
      </c>
      <c r="B28" s="249" t="s">
        <v>106</v>
      </c>
      <c r="C28" s="249"/>
      <c r="D28" s="249"/>
    </row>
    <row r="29" spans="1:4" x14ac:dyDescent="0.15">
      <c r="A29" s="188" t="s">
        <v>77</v>
      </c>
      <c r="B29" s="249" t="s">
        <v>107</v>
      </c>
      <c r="C29" s="249"/>
      <c r="D29" s="249"/>
    </row>
    <row r="30" spans="1:4" x14ac:dyDescent="0.15">
      <c r="A30" s="188" t="s">
        <v>78</v>
      </c>
      <c r="B30" s="249" t="s">
        <v>108</v>
      </c>
      <c r="C30" s="249"/>
      <c r="D30" s="249"/>
    </row>
    <row r="31" spans="1:4" x14ac:dyDescent="0.15">
      <c r="A31" s="188" t="s">
        <v>79</v>
      </c>
      <c r="B31" s="249" t="s">
        <v>109</v>
      </c>
      <c r="C31" s="249"/>
      <c r="D31" s="249"/>
    </row>
    <row r="32" spans="1:4" x14ac:dyDescent="0.15">
      <c r="A32" s="188" t="s">
        <v>80</v>
      </c>
      <c r="B32" s="249" t="s">
        <v>110</v>
      </c>
      <c r="C32" s="249"/>
      <c r="D32" s="249"/>
    </row>
    <row r="33" spans="1:5" x14ac:dyDescent="0.15">
      <c r="A33" s="188" t="s">
        <v>81</v>
      </c>
      <c r="B33" s="249" t="s">
        <v>111</v>
      </c>
      <c r="C33" s="249"/>
      <c r="D33" s="249"/>
    </row>
    <row r="34" spans="1:5" x14ac:dyDescent="0.15">
      <c r="A34" s="188" t="s">
        <v>82</v>
      </c>
      <c r="B34" s="249" t="s">
        <v>112</v>
      </c>
      <c r="C34" s="249"/>
      <c r="D34" s="249"/>
    </row>
    <row r="35" spans="1:5" x14ac:dyDescent="0.15">
      <c r="A35" s="188" t="s">
        <v>83</v>
      </c>
      <c r="B35" s="249" t="s">
        <v>113</v>
      </c>
      <c r="C35" s="249"/>
      <c r="D35" s="249"/>
    </row>
    <row r="36" spans="1:5" x14ac:dyDescent="0.15">
      <c r="A36" s="188">
        <v>31</v>
      </c>
      <c r="B36" s="249" t="s">
        <v>114</v>
      </c>
      <c r="C36" s="249"/>
      <c r="D36" s="249"/>
    </row>
    <row r="37" spans="1:5" x14ac:dyDescent="0.15">
      <c r="A37" s="188">
        <v>32</v>
      </c>
      <c r="B37" s="249" t="s">
        <v>115</v>
      </c>
      <c r="C37" s="249"/>
      <c r="D37" s="249"/>
    </row>
    <row r="38" spans="1:5" x14ac:dyDescent="0.15">
      <c r="A38" s="188">
        <v>33</v>
      </c>
      <c r="B38" s="249" t="s">
        <v>116</v>
      </c>
      <c r="C38" s="249"/>
      <c r="D38" s="249"/>
    </row>
    <row r="39" spans="1:5" x14ac:dyDescent="0.15">
      <c r="A39" s="188">
        <v>34</v>
      </c>
      <c r="B39" s="249" t="s">
        <v>117</v>
      </c>
      <c r="C39" s="249"/>
      <c r="D39" s="249"/>
    </row>
    <row r="40" spans="1:5" x14ac:dyDescent="0.15">
      <c r="A40" s="188">
        <v>35</v>
      </c>
      <c r="B40" s="249" t="s">
        <v>118</v>
      </c>
      <c r="C40" s="249"/>
      <c r="D40" s="249"/>
    </row>
    <row r="41" spans="1:5" x14ac:dyDescent="0.15">
      <c r="A41" s="188">
        <v>36</v>
      </c>
      <c r="B41" s="249" t="s">
        <v>119</v>
      </c>
      <c r="C41" s="249"/>
      <c r="D41" s="249"/>
    </row>
    <row r="42" spans="1:5" x14ac:dyDescent="0.15">
      <c r="A42" s="188">
        <v>37</v>
      </c>
      <c r="B42" s="249" t="s">
        <v>120</v>
      </c>
      <c r="C42" s="249"/>
      <c r="D42" s="249"/>
    </row>
    <row r="43" spans="1:5" x14ac:dyDescent="0.15">
      <c r="A43" s="188">
        <v>38</v>
      </c>
      <c r="B43" s="249" t="s">
        <v>121</v>
      </c>
      <c r="C43" s="249"/>
      <c r="D43" s="249"/>
    </row>
    <row r="44" spans="1:5" x14ac:dyDescent="0.15">
      <c r="A44" s="188">
        <v>39</v>
      </c>
      <c r="B44" s="249" t="s">
        <v>122</v>
      </c>
      <c r="C44" s="249"/>
      <c r="D44" s="249"/>
    </row>
    <row r="45" spans="1:5" x14ac:dyDescent="0.15">
      <c r="A45" s="188">
        <v>40</v>
      </c>
      <c r="B45" s="249" t="s">
        <v>123</v>
      </c>
      <c r="C45" s="249"/>
      <c r="D45" s="249"/>
    </row>
    <row r="46" spans="1:5" x14ac:dyDescent="0.15">
      <c r="A46" s="194">
        <v>41</v>
      </c>
      <c r="B46" s="250" t="s">
        <v>124</v>
      </c>
      <c r="C46" s="251"/>
      <c r="D46" s="252"/>
    </row>
    <row r="47" spans="1:5" x14ac:dyDescent="0.15">
      <c r="A47" s="181">
        <v>42</v>
      </c>
      <c r="B47" s="253" t="s">
        <v>128</v>
      </c>
      <c r="C47" s="253"/>
      <c r="D47" s="253"/>
      <c r="E47" s="253"/>
    </row>
    <row r="48" spans="1:5" x14ac:dyDescent="0.15">
      <c r="A48" s="188">
        <f>A47+1</f>
        <v>43</v>
      </c>
      <c r="B48" s="249" t="s">
        <v>129</v>
      </c>
      <c r="C48" s="249"/>
      <c r="D48" s="249"/>
      <c r="E48" s="249"/>
    </row>
    <row r="49" spans="1:5" x14ac:dyDescent="0.15">
      <c r="A49" s="188">
        <f t="shared" ref="A49:A66" si="0">A48+1</f>
        <v>44</v>
      </c>
      <c r="B49" s="249" t="s">
        <v>130</v>
      </c>
      <c r="C49" s="249"/>
      <c r="D49" s="249"/>
      <c r="E49" s="249"/>
    </row>
    <row r="50" spans="1:5" x14ac:dyDescent="0.15">
      <c r="A50" s="188">
        <f t="shared" si="0"/>
        <v>45</v>
      </c>
      <c r="B50" s="249" t="s">
        <v>131</v>
      </c>
      <c r="C50" s="249"/>
      <c r="D50" s="249"/>
      <c r="E50" s="249"/>
    </row>
    <row r="51" spans="1:5" x14ac:dyDescent="0.15">
      <c r="A51" s="188">
        <f t="shared" si="0"/>
        <v>46</v>
      </c>
      <c r="B51" s="249" t="s">
        <v>132</v>
      </c>
      <c r="C51" s="249"/>
      <c r="D51" s="249"/>
      <c r="E51" s="249"/>
    </row>
    <row r="52" spans="1:5" x14ac:dyDescent="0.15">
      <c r="A52" s="188">
        <f t="shared" si="0"/>
        <v>47</v>
      </c>
      <c r="B52" s="249" t="s">
        <v>133</v>
      </c>
      <c r="C52" s="249"/>
      <c r="D52" s="249"/>
      <c r="E52" s="249"/>
    </row>
    <row r="53" spans="1:5" x14ac:dyDescent="0.15">
      <c r="A53" s="188">
        <f t="shared" si="0"/>
        <v>48</v>
      </c>
      <c r="B53" s="249" t="s">
        <v>134</v>
      </c>
      <c r="C53" s="249"/>
      <c r="D53" s="249"/>
      <c r="E53" s="249"/>
    </row>
    <row r="54" spans="1:5" x14ac:dyDescent="0.15">
      <c r="A54" s="188">
        <f t="shared" si="0"/>
        <v>49</v>
      </c>
      <c r="B54" s="249" t="s">
        <v>135</v>
      </c>
      <c r="C54" s="249"/>
      <c r="D54" s="249"/>
      <c r="E54" s="249"/>
    </row>
    <row r="55" spans="1:5" x14ac:dyDescent="0.15">
      <c r="A55" s="188">
        <f t="shared" si="0"/>
        <v>50</v>
      </c>
      <c r="B55" s="249" t="s">
        <v>136</v>
      </c>
      <c r="C55" s="249"/>
      <c r="D55" s="249"/>
      <c r="E55" s="249"/>
    </row>
    <row r="56" spans="1:5" x14ac:dyDescent="0.15">
      <c r="A56" s="188">
        <f t="shared" si="0"/>
        <v>51</v>
      </c>
      <c r="B56" s="249" t="s">
        <v>137</v>
      </c>
      <c r="C56" s="249"/>
      <c r="D56" s="249"/>
      <c r="E56" s="249"/>
    </row>
    <row r="57" spans="1:5" x14ac:dyDescent="0.15">
      <c r="A57" s="188">
        <f t="shared" si="0"/>
        <v>52</v>
      </c>
      <c r="B57" s="249" t="s">
        <v>138</v>
      </c>
      <c r="C57" s="249"/>
      <c r="D57" s="249"/>
      <c r="E57" s="249"/>
    </row>
    <row r="58" spans="1:5" x14ac:dyDescent="0.15">
      <c r="A58" s="188">
        <f t="shared" si="0"/>
        <v>53</v>
      </c>
      <c r="B58" s="249" t="s">
        <v>139</v>
      </c>
      <c r="C58" s="249"/>
      <c r="D58" s="249"/>
      <c r="E58" s="249"/>
    </row>
    <row r="59" spans="1:5" x14ac:dyDescent="0.15">
      <c r="A59" s="188">
        <f t="shared" si="0"/>
        <v>54</v>
      </c>
      <c r="B59" s="249" t="s">
        <v>140</v>
      </c>
      <c r="C59" s="249"/>
      <c r="D59" s="249"/>
      <c r="E59" s="249"/>
    </row>
    <row r="60" spans="1:5" x14ac:dyDescent="0.15">
      <c r="A60" s="188">
        <f t="shared" si="0"/>
        <v>55</v>
      </c>
      <c r="B60" s="249" t="s">
        <v>141</v>
      </c>
      <c r="C60" s="249"/>
      <c r="D60" s="249"/>
      <c r="E60" s="249"/>
    </row>
    <row r="61" spans="1:5" x14ac:dyDescent="0.15">
      <c r="A61" s="188">
        <f t="shared" si="0"/>
        <v>56</v>
      </c>
      <c r="B61" s="249" t="s">
        <v>142</v>
      </c>
      <c r="C61" s="249"/>
      <c r="D61" s="249"/>
      <c r="E61" s="249"/>
    </row>
    <row r="62" spans="1:5" x14ac:dyDescent="0.15">
      <c r="A62" s="188">
        <f t="shared" si="0"/>
        <v>57</v>
      </c>
      <c r="B62" s="249" t="s">
        <v>143</v>
      </c>
      <c r="C62" s="249"/>
      <c r="D62" s="249"/>
      <c r="E62" s="249"/>
    </row>
    <row r="63" spans="1:5" x14ac:dyDescent="0.15">
      <c r="A63" s="188">
        <f t="shared" si="0"/>
        <v>58</v>
      </c>
      <c r="B63" s="249" t="s">
        <v>144</v>
      </c>
      <c r="C63" s="249"/>
      <c r="D63" s="249"/>
      <c r="E63" s="249"/>
    </row>
    <row r="64" spans="1:5" x14ac:dyDescent="0.15">
      <c r="A64" s="188">
        <f t="shared" si="0"/>
        <v>59</v>
      </c>
      <c r="B64" s="249" t="s">
        <v>145</v>
      </c>
      <c r="C64" s="249"/>
      <c r="D64" s="249"/>
      <c r="E64" s="249"/>
    </row>
    <row r="65" spans="1:5" x14ac:dyDescent="0.15">
      <c r="A65" s="188">
        <f t="shared" si="0"/>
        <v>60</v>
      </c>
      <c r="B65" s="249" t="s">
        <v>146</v>
      </c>
      <c r="C65" s="249"/>
      <c r="D65" s="249"/>
      <c r="E65" s="249"/>
    </row>
    <row r="66" spans="1:5" x14ac:dyDescent="0.15">
      <c r="A66" s="194">
        <f t="shared" si="0"/>
        <v>61</v>
      </c>
      <c r="B66" s="254" t="s">
        <v>124</v>
      </c>
      <c r="C66" s="254"/>
      <c r="D66" s="254"/>
      <c r="E66" s="254"/>
    </row>
  </sheetData>
  <sheetProtection algorithmName="SHA-512" hashValue="IEs/fsaupC2zexbqA/8D4TNUjBx9W9Ig9eqy3Yb4PSmqz0j8dWHFC9kfAYeT6O6xpqMqd0kmmP/fSzddVZ1ANg==" saltValue="bUpdSHRgQvWSgyaYKqERUw=="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業種</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2022-05-19T04:12:21Z</cp:lastPrinted>
  <dcterms:created xsi:type="dcterms:W3CDTF">2018-07-20T07:50:20Z</dcterms:created>
  <dcterms:modified xsi:type="dcterms:W3CDTF">2024-10-21T03:08:30Z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2580a234-0b7c-4d33-a8d8-fa33f5f8d8cb</vt:lpwstr>
  </property>
</Properties>
</file>