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velop_cloud\bid_entry\07申請書\doc\ver7\reg_common\"/>
    </mc:Choice>
  </mc:AlternateContent>
  <xr:revisionPtr revIDLastSave="0" documentId="13_ncr:1_{6C090645-43F7-4943-B3A7-8BDD760B0B53}" xr6:coauthVersionLast="47" xr6:coauthVersionMax="47" xr10:uidLastSave="{00000000-0000-0000-0000-000000000000}"/>
  <workbookProtection workbookAlgorithmName="SHA-512" workbookHashValue="c/2IoHnaQsiFpix16Ey5Bp0smwDd80EqkW7OHifYpUm8oI7nkQkQ2TIJYYqMr0tLiIiw4OvSaPs0N1PUUbYhEw==" workbookSaltValue="O2HnA+o4drR1GUpriIzdaw=="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入力シート!$A$290</definedName>
    <definedName name="都道府県3">settings!$A$3</definedName>
    <definedName name="都道府県4">settings!$A$4</definedName>
    <definedName name="日付例">settings!$A$1</definedName>
    <definedName name="日付例_s">settings!$A$2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4" i="7" l="1"/>
  <c r="A353" i="7"/>
  <c r="A352" i="7"/>
  <c r="A348" i="7"/>
  <c r="A347" i="7"/>
  <c r="A346" i="7"/>
  <c r="A345" i="7"/>
  <c r="A344" i="7"/>
  <c r="A343" i="7"/>
  <c r="A342" i="7"/>
  <c r="A341" i="7"/>
  <c r="A340" i="7"/>
  <c r="A329" i="7"/>
  <c r="A328" i="7"/>
  <c r="A327" i="7"/>
  <c r="A326" i="7"/>
  <c r="A325" i="7"/>
  <c r="A324" i="7"/>
  <c r="A323" i="7"/>
  <c r="A322" i="7"/>
  <c r="A321" i="7"/>
  <c r="A320" i="7"/>
  <c r="A319" i="7"/>
  <c r="A318" i="7"/>
  <c r="A317" i="7"/>
  <c r="A316" i="7"/>
  <c r="A315" i="7"/>
  <c r="A314" i="7"/>
  <c r="A313" i="7"/>
  <c r="A312" i="7"/>
  <c r="A311" i="7"/>
  <c r="A310" i="7"/>
  <c r="A309" i="7"/>
  <c r="A294" i="7"/>
  <c r="A293" i="7"/>
  <c r="A292" i="7"/>
  <c r="A291" i="7"/>
  <c r="A290" i="7"/>
  <c r="A233" i="7"/>
  <c r="A231" i="7"/>
  <c r="A230" i="7"/>
  <c r="A229" i="7"/>
  <c r="A226" i="7"/>
  <c r="A220" i="7"/>
  <c r="A217" i="7"/>
  <c r="A216" i="7"/>
  <c r="A215" i="7"/>
  <c r="A213" i="7"/>
  <c r="A161" i="7"/>
  <c r="A159" i="7"/>
  <c r="A157" i="7"/>
  <c r="A153" i="7"/>
  <c r="A151" i="7"/>
  <c r="A149" i="7"/>
  <c r="A120" i="7"/>
  <c r="A118" i="7"/>
  <c r="A87" i="7"/>
  <c r="A85" i="7"/>
  <c r="A83" i="7"/>
  <c r="A81" i="7"/>
  <c r="A79" i="7"/>
  <c r="A77" i="7"/>
  <c r="A75" i="7"/>
  <c r="A73" i="7"/>
  <c r="A71" i="7"/>
  <c r="A69" i="7"/>
  <c r="A63" i="7"/>
  <c r="A40" i="7"/>
  <c r="A36" i="7"/>
  <c r="A34" i="7"/>
  <c r="A32" i="7"/>
  <c r="A30" i="7"/>
  <c r="A28" i="7"/>
  <c r="A26" i="7"/>
  <c r="A24" i="7"/>
  <c r="A22" i="7"/>
  <c r="A20" i="7"/>
  <c r="J225" i="7"/>
  <c r="J223" i="7"/>
  <c r="J172" i="7"/>
  <c r="J170" i="7"/>
  <c r="D292" i="7" l="1"/>
  <c r="D293" i="7" s="1"/>
  <c r="D294" i="7" s="1"/>
  <c r="D295" i="7" s="1"/>
  <c r="D296" i="7" s="1"/>
  <c r="D297" i="7" s="1"/>
  <c r="D298" i="7" s="1"/>
  <c r="D299" i="7" s="1"/>
  <c r="D300" i="7" s="1"/>
  <c r="D301" i="7" s="1"/>
  <c r="D302" i="7" s="1"/>
  <c r="D303" i="7" s="1"/>
  <c r="D304" i="7" s="1"/>
  <c r="D305" i="7" s="1"/>
  <c r="D306" i="7" s="1"/>
  <c r="D307" i="7" s="1"/>
  <c r="D308" i="7" s="1"/>
  <c r="D309" i="7" s="1"/>
  <c r="D310" i="7" s="1"/>
  <c r="D311" i="7" s="1"/>
  <c r="D312" i="7" s="1"/>
  <c r="D313" i="7" s="1"/>
  <c r="D314" i="7" s="1"/>
  <c r="D315" i="7" s="1"/>
  <c r="D316" i="7" s="1"/>
  <c r="D317" i="7" s="1"/>
  <c r="D318" i="7" s="1"/>
  <c r="D319" i="7" s="1"/>
  <c r="D320" i="7" s="1"/>
  <c r="D321" i="7" s="1"/>
  <c r="D322" i="7" s="1"/>
  <c r="D323" i="7" s="1"/>
  <c r="D324" i="7" s="1"/>
  <c r="D325" i="7" s="1"/>
  <c r="D326" i="7" s="1"/>
  <c r="D327" i="7" s="1"/>
  <c r="D328" i="7" s="1"/>
  <c r="D329" i="7" s="1"/>
  <c r="D330" i="7" s="1"/>
  <c r="D331" i="7" s="1"/>
  <c r="D332" i="7" s="1"/>
  <c r="D333" i="7" s="1"/>
  <c r="D334" i="7" s="1"/>
  <c r="D335" i="7" s="1"/>
  <c r="D336" i="7" s="1"/>
  <c r="D337" i="7" s="1"/>
  <c r="D338" i="7" s="1"/>
  <c r="D339" i="7" s="1"/>
  <c r="D340" i="7" s="1"/>
  <c r="D341" i="7" s="1"/>
  <c r="D342" i="7" s="1"/>
  <c r="D343" i="7" s="1"/>
  <c r="D344" i="7" s="1"/>
  <c r="D345" i="7" s="1"/>
  <c r="D346" i="7" s="1"/>
  <c r="D347" i="7" s="1"/>
  <c r="D348" i="7" s="1"/>
  <c r="D349" i="7" s="1"/>
  <c r="D350" i="7" s="1"/>
  <c r="D351" i="7" s="1"/>
  <c r="D352" i="7" s="1"/>
  <c r="D353" i="7" s="1"/>
  <c r="D354" i="7" s="1"/>
  <c r="I208" i="7" l="1"/>
  <c r="S290" i="7" l="1"/>
  <c r="I232" i="7" l="1"/>
  <c r="I207" i="7"/>
  <c r="I194" i="7"/>
  <c r="I209" i="7" s="1"/>
  <c r="A4" i="8" l="1"/>
  <c r="A3" i="8"/>
  <c r="K181" i="7" l="1"/>
  <c r="O181" i="7" l="1"/>
  <c r="S181" i="7"/>
  <c r="D266" i="7" l="1"/>
  <c r="D267" i="7" s="1"/>
  <c r="D268" i="7" s="1"/>
  <c r="D269" i="7" s="1"/>
  <c r="D270" i="7" s="1"/>
  <c r="D271" i="7" s="1"/>
  <c r="D272" i="7" s="1"/>
  <c r="D273" i="7" s="1"/>
  <c r="D274" i="7" s="1"/>
  <c r="D275" i="7" s="1"/>
  <c r="D276" i="7" s="1"/>
  <c r="D277" i="7" s="1"/>
</calcChain>
</file>

<file path=xl/sharedStrings.xml><?xml version="1.0" encoding="utf-8"?>
<sst xmlns="http://schemas.openxmlformats.org/spreadsheetml/2006/main" count="300" uniqueCount="264">
  <si>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</si>
  <si>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</si>
  <si>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</si>
  <si>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</si>
  <si>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</si>
  <si>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</si>
  <si>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</si>
  <si>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</si>
  <si>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</si>
  <si>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</si>
  <si>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</si>
  <si>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</si>
  <si>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測量</t>
    <rPh sb="0" eb="2">
      <t>ソクリョウ</t>
    </rPh>
    <phoneticPr fontId="6"/>
  </si>
  <si>
    <t>から</t>
    <phoneticPr fontId="5"/>
  </si>
  <si>
    <t>まで</t>
    <phoneticPr fontId="5"/>
  </si>
  <si>
    <t>衛生</t>
  </si>
  <si>
    <t>電気</t>
  </si>
  <si>
    <t>建築積算</t>
  </si>
  <si>
    <t>電気電子</t>
    <phoneticPr fontId="6"/>
  </si>
  <si>
    <t>業務区分・部門</t>
    <rPh sb="0" eb="2">
      <t>ギョウム</t>
    </rPh>
    <rPh sb="2" eb="4">
      <t>クブン</t>
    </rPh>
    <rPh sb="5" eb="7">
      <t>ブモン</t>
    </rPh>
    <phoneticPr fontId="5"/>
  </si>
  <si>
    <t>暖冷房</t>
    <rPh sb="0" eb="1">
      <t>ダン</t>
    </rPh>
    <rPh sb="1" eb="3">
      <t>レイボウ</t>
    </rPh>
    <phoneticPr fontId="6"/>
  </si>
  <si>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</si>
  <si>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</si>
  <si>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</si>
  <si>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直前２年度分の業務期間</t>
    <rPh sb="0" eb="2">
      <t>チョクゼン</t>
    </rPh>
    <rPh sb="3" eb="5">
      <t>ネンド</t>
    </rPh>
    <rPh sb="5" eb="6">
      <t>ブン</t>
    </rPh>
    <rPh sb="7" eb="9">
      <t>ギョウム</t>
    </rPh>
    <rPh sb="9" eb="11">
      <t>キカン</t>
    </rPh>
    <phoneticPr fontId="6"/>
  </si>
  <si>
    <t>直前１年度分の業務期間</t>
    <rPh sb="0" eb="2">
      <t>チョクゼン</t>
    </rPh>
    <rPh sb="3" eb="5">
      <t>ネンド</t>
    </rPh>
    <rPh sb="5" eb="6">
      <t>ブン</t>
    </rPh>
    <rPh sb="7" eb="9">
      <t>ギョウム</t>
    </rPh>
    <rPh sb="9" eb="11">
      <t>キカン</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</si>
  <si>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</si>
  <si>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</si>
  <si>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r>
      <t xml:space="preserve">測
量
</t>
    </r>
    <r>
      <rPr>
        <sz val="11"/>
        <color rgb="FFFF0000"/>
        <rFont val="ＭＳ ゴシック"/>
        <family val="3"/>
        <charset val="128"/>
      </rPr>
      <t>*1</t>
    </r>
    <rPh sb="0" eb="1">
      <t>ハカ</t>
    </rPh>
    <rPh sb="2" eb="3">
      <t>リョウ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</si>
  <si>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</si>
  <si>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</si>
  <si>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</si>
  <si>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</si>
  <si>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</si>
  <si>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建築関係建設コンサルタント業務</t>
    <rPh sb="0" eb="2">
      <t>ケンチク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</si>
  <si>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</si>
  <si>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地質調査業務</t>
    <rPh sb="0" eb="2">
      <t>チシツ</t>
    </rPh>
    <rPh sb="2" eb="4">
      <t>チョウサ</t>
    </rPh>
    <rPh sb="4" eb="6">
      <t>ギョウム</t>
    </rPh>
    <phoneticPr fontId="6"/>
  </si>
  <si>
    <t>その他</t>
    <rPh sb="2" eb="3">
      <t>タ</t>
    </rPh>
    <phoneticPr fontId="6"/>
  </si>
  <si>
    <t>項目名</t>
    <rPh sb="0" eb="2">
      <t>コウモク</t>
    </rPh>
    <rPh sb="2" eb="3">
      <t>メイ</t>
    </rPh>
    <phoneticPr fontId="6"/>
  </si>
  <si>
    <t>不動産鑑定士</t>
  </si>
  <si>
    <t>地質</t>
    <phoneticPr fontId="6"/>
  </si>
  <si>
    <t>農業土木</t>
    <phoneticPr fontId="6"/>
  </si>
  <si>
    <t>森林土木</t>
    <phoneticPr fontId="6"/>
  </si>
  <si>
    <t>水産土木</t>
    <phoneticPr fontId="6"/>
  </si>
  <si>
    <t>電力土木</t>
    <phoneticPr fontId="6"/>
  </si>
  <si>
    <t>道路</t>
    <phoneticPr fontId="6"/>
  </si>
  <si>
    <t>鉄道</t>
    <phoneticPr fontId="6"/>
  </si>
  <si>
    <t>下水道</t>
    <phoneticPr fontId="6"/>
  </si>
  <si>
    <t>構造設計一級建築士</t>
  </si>
  <si>
    <t>設備設計一級建築士</t>
  </si>
  <si>
    <t>一級建築士</t>
  </si>
  <si>
    <t>二級建築士</t>
  </si>
  <si>
    <t>建築設備士</t>
  </si>
  <si>
    <t>建築積算士（建築積算資格者）</t>
  </si>
  <si>
    <t>一級土木施工管理技士</t>
  </si>
  <si>
    <t>二級土木施工管理技士</t>
  </si>
  <si>
    <t>測量士</t>
  </si>
  <si>
    <t>測量士補</t>
  </si>
  <si>
    <t>環境計量士</t>
  </si>
  <si>
    <t>技術士</t>
    <rPh sb="0" eb="2">
      <t>ギジュツ</t>
    </rPh>
    <rPh sb="2" eb="3">
      <t>シ</t>
    </rPh>
    <phoneticPr fontId="5"/>
  </si>
  <si>
    <t>第一種電気主任技術者</t>
    <rPh sb="0" eb="1">
      <t>ダイ</t>
    </rPh>
    <rPh sb="2" eb="3">
      <t>シュ</t>
    </rPh>
    <rPh sb="3" eb="5">
      <t>デンキ</t>
    </rPh>
    <rPh sb="5" eb="7">
      <t>シュニン</t>
    </rPh>
    <rPh sb="7" eb="9">
      <t>ギジュツ</t>
    </rPh>
    <rPh sb="9" eb="10">
      <t>シャ</t>
    </rPh>
    <phoneticPr fontId="8"/>
  </si>
  <si>
    <t>伝送交換主任技術者</t>
    <rPh sb="0" eb="2">
      <t>デンソウ</t>
    </rPh>
    <rPh sb="2" eb="4">
      <t>コウカン</t>
    </rPh>
    <rPh sb="4" eb="6">
      <t>シュニン</t>
    </rPh>
    <rPh sb="6" eb="8">
      <t>ギジュツ</t>
    </rPh>
    <rPh sb="8" eb="9">
      <t>シャ</t>
    </rPh>
    <phoneticPr fontId="8"/>
  </si>
  <si>
    <t>線路主任技術者</t>
    <rPh sb="0" eb="2">
      <t>センロ</t>
    </rPh>
    <rPh sb="2" eb="4">
      <t>シュニン</t>
    </rPh>
    <rPh sb="4" eb="7">
      <t>ギジュツシャ</t>
    </rPh>
    <phoneticPr fontId="8"/>
  </si>
  <si>
    <t>地質調査技士</t>
    <rPh sb="0" eb="2">
      <t>チシツ</t>
    </rPh>
    <rPh sb="2" eb="4">
      <t>チョウサ</t>
    </rPh>
    <rPh sb="4" eb="6">
      <t>ギシ</t>
    </rPh>
    <phoneticPr fontId="8"/>
  </si>
  <si>
    <t>補償業務管理士</t>
    <rPh sb="0" eb="2">
      <t>ホショウ</t>
    </rPh>
    <rPh sb="2" eb="4">
      <t>ギョウム</t>
    </rPh>
    <rPh sb="4" eb="7">
      <t>カンリシ</t>
    </rPh>
    <phoneticPr fontId="8"/>
  </si>
  <si>
    <t>公共用地経験者</t>
    <rPh sb="0" eb="2">
      <t>コウキョウ</t>
    </rPh>
    <rPh sb="2" eb="4">
      <t>ヨウチ</t>
    </rPh>
    <rPh sb="4" eb="7">
      <t>ケイケンシャ</t>
    </rPh>
    <phoneticPr fontId="8"/>
  </si>
  <si>
    <t>司法書士</t>
    <rPh sb="0" eb="2">
      <t>シホウ</t>
    </rPh>
    <rPh sb="2" eb="4">
      <t>ショシ</t>
    </rPh>
    <phoneticPr fontId="8"/>
  </si>
  <si>
    <t>テクリスの企業ID</t>
    <rPh sb="5" eb="7">
      <t>キギョウ</t>
    </rPh>
    <phoneticPr fontId="5"/>
  </si>
  <si>
    <t>PUBDISの会社コード</t>
    <rPh sb="7" eb="9">
      <t>カイシャ</t>
    </rPh>
    <phoneticPr fontId="5"/>
  </si>
  <si>
    <t>希望</t>
    <rPh sb="0" eb="2">
      <t>キボウ</t>
    </rPh>
    <phoneticPr fontId="5"/>
  </si>
  <si>
    <t>測量一般</t>
    <phoneticPr fontId="6"/>
  </si>
  <si>
    <t>地図の調整</t>
    <phoneticPr fontId="6"/>
  </si>
  <si>
    <t>航空測量</t>
    <phoneticPr fontId="6"/>
  </si>
  <si>
    <t>機械積算</t>
    <rPh sb="0" eb="2">
      <t>キカイ</t>
    </rPh>
    <phoneticPr fontId="14"/>
  </si>
  <si>
    <t>電気積算</t>
    <phoneticPr fontId="6"/>
  </si>
  <si>
    <t>調査</t>
    <phoneticPr fontId="6"/>
  </si>
  <si>
    <t>耐震診断</t>
    <rPh sb="0" eb="2">
      <t>タイシン</t>
    </rPh>
    <rPh sb="2" eb="4">
      <t>シンダン</t>
    </rPh>
    <phoneticPr fontId="5"/>
  </si>
  <si>
    <t>地区計画及び地域計画</t>
    <rPh sb="0" eb="2">
      <t>チク</t>
    </rPh>
    <rPh sb="2" eb="4">
      <t>ケイカク</t>
    </rPh>
    <rPh sb="4" eb="5">
      <t>オヨ</t>
    </rPh>
    <rPh sb="6" eb="8">
      <t>チイキ</t>
    </rPh>
    <rPh sb="8" eb="10">
      <t>ケイカク</t>
    </rPh>
    <phoneticPr fontId="5"/>
  </si>
  <si>
    <t>*1</t>
    <phoneticPr fontId="6"/>
  </si>
  <si>
    <t>測量法第55条の登録がなければ希望することはできません。</t>
    <rPh sb="0" eb="2">
      <t>ソクリョウ</t>
    </rPh>
    <rPh sb="2" eb="3">
      <t>ホウ</t>
    </rPh>
    <rPh sb="3" eb="4">
      <t>ダイ</t>
    </rPh>
    <rPh sb="6" eb="7">
      <t>ジョウ</t>
    </rPh>
    <rPh sb="8" eb="10">
      <t>トウロク</t>
    </rPh>
    <rPh sb="15" eb="17">
      <t>キボウ</t>
    </rPh>
    <phoneticPr fontId="6"/>
  </si>
  <si>
    <t>*2</t>
    <phoneticPr fontId="6"/>
  </si>
  <si>
    <t>建築士法第23条の登録がなければ希望することはできません。</t>
    <rPh sb="0" eb="3">
      <t>ケンチクシ</t>
    </rPh>
    <rPh sb="3" eb="4">
      <t>ホウ</t>
    </rPh>
    <rPh sb="4" eb="5">
      <t>ダイ</t>
    </rPh>
    <rPh sb="7" eb="8">
      <t>ジョウ</t>
    </rPh>
    <rPh sb="9" eb="11">
      <t>トウロク</t>
    </rPh>
    <rPh sb="16" eb="18">
      <t>キボウ</t>
    </rPh>
    <phoneticPr fontId="6"/>
  </si>
  <si>
    <t>*3</t>
    <phoneticPr fontId="6"/>
  </si>
  <si>
    <t>不動産の鑑定評価に関する法律第22条の登録がなければ希望することはできません。</t>
    <rPh sb="0" eb="3">
      <t>フドウサン</t>
    </rPh>
    <rPh sb="4" eb="6">
      <t>カンテイ</t>
    </rPh>
    <rPh sb="6" eb="8">
      <t>ヒョウカ</t>
    </rPh>
    <rPh sb="9" eb="10">
      <t>カン</t>
    </rPh>
    <rPh sb="12" eb="14">
      <t>ホウリツ</t>
    </rPh>
    <rPh sb="14" eb="15">
      <t>ダイ</t>
    </rPh>
    <rPh sb="17" eb="18">
      <t>ジョウ</t>
    </rPh>
    <rPh sb="19" eb="21">
      <t>トウロク</t>
    </rPh>
    <rPh sb="26" eb="28">
      <t>キボウ</t>
    </rPh>
    <phoneticPr fontId="6"/>
  </si>
  <si>
    <t>意匠</t>
    <phoneticPr fontId="6"/>
  </si>
  <si>
    <t>構造</t>
    <phoneticPr fontId="6"/>
  </si>
  <si>
    <t>港湾及び空港</t>
    <phoneticPr fontId="6"/>
  </si>
  <si>
    <t>廃棄物</t>
    <phoneticPr fontId="6"/>
  </si>
  <si>
    <t>造園</t>
    <phoneticPr fontId="6"/>
  </si>
  <si>
    <t>都市計画及び地方計画</t>
    <rPh sb="2" eb="4">
      <t>ケイカク</t>
    </rPh>
    <phoneticPr fontId="6"/>
  </si>
  <si>
    <t>土質及び基礎</t>
    <phoneticPr fontId="6"/>
  </si>
  <si>
    <t>トンネル</t>
    <phoneticPr fontId="6"/>
  </si>
  <si>
    <t>施工計画、施工設備及び積算</t>
    <phoneticPr fontId="6"/>
  </si>
  <si>
    <t>建設環境</t>
    <phoneticPr fontId="6"/>
  </si>
  <si>
    <t>地質調査</t>
    <rPh sb="0" eb="2">
      <t>チシツ</t>
    </rPh>
    <rPh sb="2" eb="4">
      <t>チョウサ</t>
    </rPh>
    <phoneticPr fontId="5"/>
  </si>
  <si>
    <t>土地調査</t>
    <phoneticPr fontId="6"/>
  </si>
  <si>
    <t>土地評価</t>
    <phoneticPr fontId="6"/>
  </si>
  <si>
    <t>物件</t>
    <phoneticPr fontId="6"/>
  </si>
  <si>
    <t>機械工作物</t>
    <phoneticPr fontId="6"/>
  </si>
  <si>
    <t>事業損失</t>
    <phoneticPr fontId="6"/>
  </si>
  <si>
    <t>補償関連</t>
    <phoneticPr fontId="6"/>
  </si>
  <si>
    <t>総合補償</t>
    <phoneticPr fontId="6"/>
  </si>
  <si>
    <t>土
木関係建設コンサルタント業務</t>
    <rPh sb="0" eb="1">
      <t>ツチ</t>
    </rPh>
    <rPh sb="2" eb="3">
      <t>モク</t>
    </rPh>
    <rPh sb="3" eb="5">
      <t>カンケイ</t>
    </rPh>
    <rPh sb="5" eb="7">
      <t>ケンセツ</t>
    </rPh>
    <rPh sb="14" eb="16">
      <t>ギョウム</t>
    </rPh>
    <phoneticPr fontId="5"/>
  </si>
  <si>
    <t>工事監理（建築）</t>
    <rPh sb="2" eb="4">
      <t>カンリ</t>
    </rPh>
    <phoneticPr fontId="4"/>
  </si>
  <si>
    <t>工事監理（電気）</t>
    <rPh sb="2" eb="4">
      <t>カンリ</t>
    </rPh>
    <phoneticPr fontId="4"/>
  </si>
  <si>
    <t>工事監理（機械）</t>
    <rPh sb="2" eb="4">
      <t>カンリ</t>
    </rPh>
    <phoneticPr fontId="4"/>
  </si>
  <si>
    <t>E.測量等実績高</t>
    <rPh sb="2" eb="4">
      <t>ソクリョウ</t>
    </rPh>
    <rPh sb="4" eb="5">
      <t>トウ</t>
    </rPh>
    <rPh sb="5" eb="7">
      <t>ジッセキ</t>
    </rPh>
    <rPh sb="7" eb="8">
      <t>ダカ</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</si>
  <si>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</si>
  <si>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</si>
  <si>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</si>
  <si>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</si>
  <si>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</si>
  <si>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</si>
  <si>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直前１年度分決算（千円）</t>
    <rPh sb="0" eb="2">
      <t>チョクゼン</t>
    </rPh>
    <rPh sb="3" eb="5">
      <t>ネンド</t>
    </rPh>
    <rPh sb="5" eb="6">
      <t>ブン</t>
    </rPh>
    <rPh sb="6" eb="8">
      <t>ケッサン</t>
    </rPh>
    <rPh sb="9" eb="11">
      <t>センエン</t>
    </rPh>
    <phoneticPr fontId="5"/>
  </si>
  <si>
    <t>直前2ヶ年間の
年間平均実績高（千円）</t>
    <rPh sb="0" eb="2">
      <t>チョクゼン</t>
    </rPh>
    <rPh sb="4" eb="5">
      <t>ネン</t>
    </rPh>
    <rPh sb="5" eb="6">
      <t>カン</t>
    </rPh>
    <rPh sb="8" eb="10">
      <t>ネンカン</t>
    </rPh>
    <rPh sb="10" eb="12">
      <t>ヘイキン</t>
    </rPh>
    <rPh sb="12" eb="14">
      <t>ジッセキ</t>
    </rPh>
    <rPh sb="14" eb="15">
      <t>ダカ</t>
    </rPh>
    <rPh sb="16" eb="18">
      <t>センエン</t>
    </rPh>
    <phoneticPr fontId="5"/>
  </si>
  <si>
    <t>補償関係コンサルタント業務</t>
    <rPh sb="0" eb="2">
      <t>ホショウ</t>
    </rPh>
    <rPh sb="2" eb="4">
      <t>カンケイ</t>
    </rPh>
    <rPh sb="11" eb="13">
      <t>ギョウム</t>
    </rPh>
    <phoneticPr fontId="6"/>
  </si>
  <si>
    <t>不動産鑑定士補</t>
    <rPh sb="6" eb="7">
      <t>ホ</t>
    </rPh>
    <phoneticPr fontId="5"/>
  </si>
  <si>
    <t>土地家屋調査士</t>
    <rPh sb="0" eb="2">
      <t>トチ</t>
    </rPh>
    <rPh sb="2" eb="4">
      <t>カオク</t>
    </rPh>
    <rPh sb="4" eb="7">
      <t>チョウサシ</t>
    </rPh>
    <phoneticPr fontId="8"/>
  </si>
  <si>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</si>
  <si>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</si>
  <si>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</si>
  <si>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水産部門</t>
    <rPh sb="0" eb="2">
      <t>スイサン</t>
    </rPh>
    <rPh sb="2" eb="4">
      <t>ブモン</t>
    </rPh>
    <phoneticPr fontId="2"/>
  </si>
  <si>
    <t>上下水道部門</t>
    <rPh sb="0" eb="2">
      <t>ジョウゲ</t>
    </rPh>
    <rPh sb="2" eb="4">
      <t>スイドウ</t>
    </rPh>
    <rPh sb="4" eb="6">
      <t>ブモン</t>
    </rPh>
    <phoneticPr fontId="2"/>
  </si>
  <si>
    <t>衛生工学部門</t>
    <rPh sb="0" eb="2">
      <t>エイセイ</t>
    </rPh>
    <rPh sb="2" eb="4">
      <t>コウガク</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</si>
  <si>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</si>
  <si>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</si>
  <si>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情報工学部門</t>
    <rPh sb="0" eb="2">
      <t>ジョウホウ</t>
    </rPh>
    <rPh sb="2" eb="4">
      <t>コウガク</t>
    </rPh>
    <rPh sb="4" eb="6">
      <t>ブモン</t>
    </rPh>
    <phoneticPr fontId="2"/>
  </si>
  <si>
    <t>APECエンジニア</t>
    <phoneticPr fontId="8"/>
  </si>
  <si>
    <t>RCCM</t>
    <phoneticPr fontId="8"/>
  </si>
  <si>
    <t>鋼構造及びコンクリート</t>
    <phoneticPr fontId="6"/>
  </si>
  <si>
    <t>機械</t>
    <rPh sb="0" eb="2">
      <t>キカイ</t>
    </rPh>
    <phoneticPr fontId="6"/>
  </si>
  <si>
    <t>人数</t>
    <rPh sb="0" eb="2">
      <t>ニンズウ</t>
    </rPh>
    <phoneticPr fontId="6"/>
  </si>
  <si>
    <t>直前２年度分決算
（千円）</t>
    <rPh sb="0" eb="2">
      <t>チョクゼン</t>
    </rPh>
    <rPh sb="3" eb="5">
      <t>ネンド</t>
    </rPh>
    <rPh sb="5" eb="6">
      <t>ブン</t>
    </rPh>
    <rPh sb="6" eb="8">
      <t>ケッサン</t>
    </rPh>
    <rPh sb="10" eb="12">
      <t>センエン</t>
    </rPh>
    <phoneticPr fontId="6"/>
  </si>
  <si>
    <t>入札・契約権限の委任</t>
    <rPh sb="8" eb="10">
      <t>イニン</t>
    </rPh>
    <phoneticPr fontId="5"/>
  </si>
  <si>
    <t>受任者役職</t>
    <rPh sb="0" eb="3">
      <t>ジュニンシャ</t>
    </rPh>
    <phoneticPr fontId="6"/>
  </si>
  <si>
    <t>受任者氏名カナ</t>
    <rPh sb="3" eb="5">
      <t>シメイ</t>
    </rPh>
    <phoneticPr fontId="6"/>
  </si>
  <si>
    <t>受任者氏名</t>
    <rPh sb="3" eb="5">
      <t>シメイ</t>
    </rPh>
    <phoneticPr fontId="6"/>
  </si>
  <si>
    <t>総合技術監理部門(地質を除く対象科目)</t>
    <rPh sb="0" eb="2">
      <t>ソウゴウ</t>
    </rPh>
    <rPh sb="2" eb="4">
      <t>ギジュツ</t>
    </rPh>
    <rPh sb="4" eb="6">
      <t>カンリ</t>
    </rPh>
    <rPh sb="6" eb="8">
      <t>ブモン</t>
    </rPh>
    <rPh sb="9" eb="11">
      <t>チシツ</t>
    </rPh>
    <rPh sb="12" eb="13">
      <t>ノゾ</t>
    </rPh>
    <rPh sb="14" eb="16">
      <t>タイショウ</t>
    </rPh>
    <rPh sb="16" eb="18">
      <t>カモク</t>
    </rPh>
    <phoneticPr fontId="2"/>
  </si>
  <si>
    <t>総合技術監理部門(地質調査)</t>
    <rPh sb="11" eb="13">
      <t>チョウサ</t>
    </rPh>
    <phoneticPr fontId="5"/>
  </si>
  <si>
    <t>地質調査</t>
    <rPh sb="0" eb="2">
      <t>チシツ</t>
    </rPh>
    <rPh sb="2" eb="4">
      <t>チョウサ</t>
    </rPh>
    <phoneticPr fontId="5"/>
  </si>
  <si>
    <t>F.経営情報</t>
    <rPh sb="2" eb="4">
      <t>ケイエイ</t>
    </rPh>
    <rPh sb="4" eb="6">
      <t>ジョウホウ</t>
    </rPh>
    <phoneticPr fontId="5"/>
  </si>
  <si>
    <t>自己資本額</t>
    <rPh sb="0" eb="2">
      <t>ジコ</t>
    </rPh>
    <rPh sb="2" eb="4">
      <t>シホン</t>
    </rPh>
    <rPh sb="4" eb="5">
      <t>ガク</t>
    </rPh>
    <phoneticPr fontId="5"/>
  </si>
  <si>
    <t>区分</t>
    <rPh sb="0" eb="2">
      <t>クブン</t>
    </rPh>
    <phoneticPr fontId="5"/>
  </si>
  <si>
    <t>直前決算期（千円）</t>
    <rPh sb="0" eb="2">
      <t>チョクゼン</t>
    </rPh>
    <rPh sb="2" eb="5">
      <t>ケッサンキ</t>
    </rPh>
    <rPh sb="6" eb="8">
      <t>センエン</t>
    </rPh>
    <phoneticPr fontId="6"/>
  </si>
  <si>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</si>
  <si>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</si>
  <si>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</si>
  <si>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</si>
  <si>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計(P)</t>
    <phoneticPr fontId="6"/>
  </si>
  <si>
    <t>損益計算書</t>
    <rPh sb="0" eb="2">
      <t>ソンエキ</t>
    </rPh>
    <rPh sb="2" eb="5">
      <t>ケイサンショ</t>
    </rPh>
    <phoneticPr fontId="5"/>
  </si>
  <si>
    <t>税引前当期利益(S)</t>
    <phoneticPr fontId="6"/>
  </si>
  <si>
    <t>千円</t>
    <rPh sb="0" eb="2">
      <t>センエン</t>
    </rPh>
    <phoneticPr fontId="5"/>
  </si>
  <si>
    <t>貸借対照表</t>
    <rPh sb="0" eb="2">
      <t>タイシャク</t>
    </rPh>
    <rPh sb="2" eb="5">
      <t>タイショウヒョウ</t>
    </rPh>
    <phoneticPr fontId="5"/>
  </si>
  <si>
    <t>流動資産（千円）(m)</t>
    <rPh sb="0" eb="2">
      <t>リュウドウ</t>
    </rPh>
    <rPh sb="2" eb="4">
      <t>シサン</t>
    </rPh>
    <rPh sb="5" eb="7">
      <t>センエン</t>
    </rPh>
    <phoneticPr fontId="5"/>
  </si>
  <si>
    <t>流動負債（千円）(n)</t>
    <rPh sb="0" eb="2">
      <t>リュウドウ</t>
    </rPh>
    <rPh sb="2" eb="4">
      <t>フサイ</t>
    </rPh>
    <rPh sb="5" eb="7">
      <t>センエン</t>
    </rPh>
    <phoneticPr fontId="5"/>
  </si>
  <si>
    <t>固定資産（千円）(Q)</t>
    <rPh sb="0" eb="2">
      <t>コテイ</t>
    </rPh>
    <rPh sb="2" eb="4">
      <t>シサン</t>
    </rPh>
    <rPh sb="5" eb="7">
      <t>センエン</t>
    </rPh>
    <phoneticPr fontId="5"/>
  </si>
  <si>
    <t>総資本額（千円）(R)</t>
    <rPh sb="0" eb="1">
      <t>ソウ</t>
    </rPh>
    <rPh sb="1" eb="3">
      <t>シホン</t>
    </rPh>
    <rPh sb="3" eb="4">
      <t>ガク</t>
    </rPh>
    <rPh sb="5" eb="7">
      <t>センエン</t>
    </rPh>
    <phoneticPr fontId="5"/>
  </si>
  <si>
    <t>経営比率</t>
    <rPh sb="0" eb="2">
      <t>ケイエイ</t>
    </rPh>
    <rPh sb="2" eb="4">
      <t>ヒリツ</t>
    </rPh>
    <phoneticPr fontId="5"/>
  </si>
  <si>
    <t>自動計算されます。(小数点以下は四捨五入)</t>
  </si>
  <si>
    <t>流動比率</t>
    <rPh sb="0" eb="2">
      <t>リュウドウ</t>
    </rPh>
    <rPh sb="2" eb="4">
      <t>ヒリツ</t>
    </rPh>
    <phoneticPr fontId="5"/>
  </si>
  <si>
    <t>自己資本固定比率</t>
    <rPh sb="0" eb="2">
      <t>ジコ</t>
    </rPh>
    <rPh sb="2" eb="4">
      <t>シホン</t>
    </rPh>
    <rPh sb="4" eb="6">
      <t>コテイ</t>
    </rPh>
    <rPh sb="6" eb="8">
      <t>ヒリツ</t>
    </rPh>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</si>
  <si>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</si>
  <si>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</si>
  <si>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</si>
  <si>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</si>
  <si>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6"/>
  </si>
  <si>
    <t>創業</t>
    <rPh sb="0" eb="2">
      <t>ソウギョウ</t>
    </rPh>
    <phoneticPr fontId="6"/>
  </si>
  <si>
    <t>年</t>
    <rPh sb="0" eb="1">
      <t>ネン</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</si>
  <si>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</si>
  <si>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</si>
  <si>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</si>
  <si>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</si>
  <si>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</si>
  <si>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常勤職員の数</t>
    <rPh sb="0" eb="2">
      <t>ジョウキン</t>
    </rPh>
    <rPh sb="2" eb="4">
      <t>ショクイン</t>
    </rPh>
    <rPh sb="5" eb="6">
      <t>カズ</t>
    </rPh>
    <phoneticPr fontId="5"/>
  </si>
  <si>
    <t>技術職員数</t>
    <rPh sb="0" eb="2">
      <t>ギジュツ</t>
    </rPh>
    <rPh sb="2" eb="4">
      <t>ショクイン</t>
    </rPh>
    <rPh sb="4" eb="5">
      <t>スウ</t>
    </rPh>
    <phoneticPr fontId="5"/>
  </si>
  <si>
    <t>事務職員数</t>
    <rPh sb="0" eb="2">
      <t>ジム</t>
    </rPh>
    <rPh sb="2" eb="4">
      <t>ショクイン</t>
    </rPh>
    <phoneticPr fontId="5"/>
  </si>
  <si>
    <t>その他職員数</t>
    <phoneticPr fontId="6"/>
  </si>
  <si>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</si>
  <si>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</si>
  <si>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建
築関係建設コンサルタント業務</t>
    <rPh sb="0" eb="1">
      <t>ケン</t>
    </rPh>
    <rPh sb="2" eb="3">
      <t>チク</t>
    </rPh>
    <rPh sb="3" eb="5">
      <t>カンケイ</t>
    </rPh>
    <rPh sb="5" eb="7">
      <t>ケンセツ</t>
    </rPh>
    <rPh sb="14" eb="16">
      <t>ギョウム</t>
    </rPh>
    <phoneticPr fontId="6"/>
  </si>
  <si>
    <r>
      <t>建築一般</t>
    </r>
    <r>
      <rPr>
        <sz val="11"/>
        <color rgb="FFFF0000"/>
        <rFont val="ＭＳ ゴシック"/>
        <family val="3"/>
        <charset val="128"/>
      </rPr>
      <t>*2</t>
    </r>
    <phoneticPr fontId="6"/>
  </si>
  <si>
    <t>G.有資格者数</t>
    <rPh sb="2" eb="6">
      <t>ユウシカクシャ</t>
    </rPh>
    <rPh sb="6" eb="7">
      <t>スウ</t>
    </rPh>
    <phoneticPr fontId="5"/>
  </si>
  <si>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</si>
  <si>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</si>
  <si>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</si>
  <si>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</si>
  <si>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</si>
  <si>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</si>
  <si>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</si>
  <si>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</si>
  <si>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</si>
  <si>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計量証明事業者</t>
    <phoneticPr fontId="5"/>
  </si>
  <si>
    <t>希望する業務</t>
    <rPh sb="0" eb="2">
      <t>キボウ</t>
    </rPh>
    <rPh sb="4" eb="6">
      <t>ギョウム</t>
    </rPh>
    <phoneticPr fontId="5"/>
  </si>
  <si>
    <t>補償コンサルタント業務</t>
    <phoneticPr fontId="5"/>
  </si>
  <si>
    <t>交通量調査</t>
    <phoneticPr fontId="6"/>
  </si>
  <si>
    <t>環境調査</t>
    <phoneticPr fontId="6"/>
  </si>
  <si>
    <t>経済調査</t>
    <phoneticPr fontId="6"/>
  </si>
  <si>
    <t>分析・解析</t>
    <rPh sb="0" eb="2">
      <t>ブンセキ</t>
    </rPh>
    <rPh sb="3" eb="5">
      <t>カイセキ</t>
    </rPh>
    <phoneticPr fontId="6"/>
  </si>
  <si>
    <t>宅地造成</t>
    <phoneticPr fontId="6"/>
  </si>
  <si>
    <t>電算関係</t>
    <phoneticPr fontId="6"/>
  </si>
  <si>
    <t>計算業務</t>
    <rPh sb="2" eb="4">
      <t>ギョウム</t>
    </rPh>
    <phoneticPr fontId="6"/>
  </si>
  <si>
    <t>資料等整理</t>
    <phoneticPr fontId="6"/>
  </si>
  <si>
    <t>施工管理</t>
    <phoneticPr fontId="6"/>
  </si>
  <si>
    <t>鬼北町 一般競争(指名競争)入札参加資格審査申請書【測量・建設コンサルタント等】</t>
    <rPh sb="0" eb="3">
      <t>キホクチョウ</t>
    </rPh>
    <rPh sb="4" eb="6">
      <t>イッパン</t>
    </rPh>
    <rPh sb="6" eb="8">
      <t>キョウソウ</t>
    </rPh>
    <rPh sb="9" eb="11">
      <t>シメイ</t>
    </rPh>
    <rPh sb="11" eb="13">
      <t>キョウソウ</t>
    </rPh>
    <rPh sb="14" eb="16">
      <t>ニュウサツ</t>
    </rPh>
    <rPh sb="16" eb="18">
      <t>サンカ</t>
    </rPh>
    <rPh sb="18" eb="20">
      <t>シカク</t>
    </rPh>
    <rPh sb="20" eb="22">
      <t>シンサ</t>
    </rPh>
    <rPh sb="22" eb="25">
      <t>シンセイショ</t>
    </rPh>
    <rPh sb="26" eb="28">
      <t>ソクリョウ</t>
    </rPh>
    <rPh sb="29" eb="31">
      <t>ケンセツ</t>
    </rPh>
    <rPh sb="38" eb="39">
      <t>トウ</t>
    </rPh>
    <phoneticPr fontId="5"/>
  </si>
  <si>
    <t>半角の数字とハイフンで入力してください。保有していない場合は、入力する必要はありません。</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</si>
  <si>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</si>
  <si>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</si>
  <si>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</si>
  <si>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</si>
  <si>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</si>
  <si>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希望する業種ごとの業務高を入力してください。</t>
    <phoneticPr fontId="5"/>
  </si>
  <si>
    <t>常勤の技術者の人数を入力してください。</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</si>
  <si>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
外資とは、外国資本がおおむね50%を超える場合を指します。</t>
    <rPh sb="40" eb="42">
      <t>バアイ</t>
    </rPh>
    <rPh sb="47" eb="49">
      <t>ニュウリョク</t>
    </rPh>
    <rPh sb="61" eb="63">
      <t>バアイ</t>
    </rPh>
    <phoneticPr fontId="6"/>
  </si>
  <si>
    <t>登記上の所在地</t>
    <rPh sb="0" eb="3">
      <t>トウキジョウ</t>
    </rPh>
    <rPh sb="4" eb="7">
      <t>ショザイチ</t>
    </rPh>
    <phoneticPr fontId="6"/>
  </si>
  <si>
    <t>リストから選択してください。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</si>
  <si>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</si>
  <si>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</si>
  <si>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河川、砂防及び海岸・海洋</t>
    <phoneticPr fontId="5"/>
  </si>
  <si>
    <t>営業補償・特殊補償</t>
    <rPh sb="2" eb="4">
      <t>ホショウ</t>
    </rPh>
    <phoneticPr fontId="6"/>
  </si>
  <si>
    <r>
      <t>不動産鑑定</t>
    </r>
    <r>
      <rPr>
        <sz val="11"/>
        <color rgb="FFFF0000"/>
        <rFont val="ＭＳ ゴシック"/>
        <family val="3"/>
        <charset val="128"/>
      </rPr>
      <t>*3</t>
    </r>
    <rPh sb="3" eb="5">
      <t>カンテイ</t>
    </rPh>
    <phoneticPr fontId="6"/>
  </si>
  <si>
    <t>登録</t>
    <rPh sb="0" eb="2">
      <t>トウロク</t>
    </rPh>
    <phoneticPr fontId="4"/>
  </si>
  <si>
    <t>支店・営業所に入札・契約権限を委任する場合、(1)入札・契約権限の委任欄にリストから「する」を選択し、支店・営業所情報を入力してください。</t>
    <phoneticPr fontId="5"/>
  </si>
  <si>
    <t>上水道及び工業用水道</t>
    <rPh sb="9" eb="10">
      <t>ドウ</t>
    </rPh>
    <phoneticPr fontId="6"/>
  </si>
  <si>
    <t>総資本純利益率</t>
    <phoneticPr fontId="5"/>
  </si>
  <si>
    <t>例)平成15、嘉永元　創業年を入力してください。</t>
    <rPh sb="11" eb="13">
      <t>ソウギョウ</t>
    </rPh>
    <rPh sb="13" eb="14">
      <t>トシ</t>
    </rPh>
    <rPh sb="15" eb="17">
      <t>ニュウリョク</t>
    </rPh>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</si>
  <si>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</si>
  <si>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</si>
  <si>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phoneticPr fontId="5"/>
  </si>
  <si>
    <t>例)0000-00-0000　半角の数字とハイフンで入力してください。</t>
    <phoneticPr fontId="5"/>
  </si>
  <si>
    <t>例)0000-00-0000　半角の数字とハイフンで入力してください。</t>
    <phoneticPr fontId="5"/>
  </si>
  <si>
    <t>この申請書の事務手続きをした方の情報を入力してください。申請書の確認で問い合わせをする場合があります。
行政書士に依頼している場合は、「D.行政書士情報」に入力してください。</t>
    <phoneticPr fontId="5"/>
  </si>
  <si>
    <t xml:space="preserve">例)カブシキガイシャスズキグミ　エヒメエイギョウショ
正式名称を全角カタカナで入力してください。支店・営業所名は、１文字空けて入力してください。
</t>
    <phoneticPr fontId="5"/>
  </si>
  <si>
    <t xml:space="preserve">例)株式会社鈴木組　愛媛営業所
正式名称で入力してください。支店・営業所名は、１文字空けて入力してください。
</t>
    <rPh sb="10" eb="12">
      <t>エヒメ</t>
    </rPh>
    <phoneticPr fontId="5"/>
  </si>
  <si>
    <t>　　　</t>
    <phoneticPr fontId="6"/>
  </si>
  <si>
    <t>合計</t>
    <rPh sb="0" eb="2">
      <t>ゴウケイ</t>
    </rPh>
    <phoneticPr fontId="5"/>
  </si>
  <si>
    <t>一致する</t>
  </si>
  <si>
    <t>しない</t>
  </si>
  <si>
    <t>登録番号
例)00-00000</t>
    <rPh sb="5" eb="6">
      <t>レイ</t>
    </rPh>
    <phoneticPr fontId="5"/>
  </si>
  <si>
    <t>業務区分</t>
    <phoneticPr fontId="5"/>
  </si>
  <si>
    <t>%　※S/R×100</t>
    <phoneticPr fontId="5"/>
  </si>
  <si>
    <t>%　※m/n×100</t>
    <phoneticPr fontId="5"/>
  </si>
  <si>
    <t>%　※P/Q×100</t>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</si>
  <si>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</si>
  <si>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例)カブシキガイシャスズキグミ　正式名称を全角カタカナで入力してください。</t>
    <phoneticPr fontId="5"/>
  </si>
  <si>
    <t>例)所長　正式名称で入力してください。</t>
    <rPh sb="5" eb="7">
      <t>セイシキ</t>
    </rPh>
    <rPh sb="7" eb="9">
      <t>メイショウ</t>
    </rPh>
    <rPh sb="10" eb="12">
      <t>ニュウリョク</t>
    </rPh>
    <phoneticPr fontId="5"/>
  </si>
  <si>
    <t>H.業種情報</t>
    <rPh sb="2" eb="4">
      <t>ギョウシュ</t>
    </rPh>
    <rPh sb="4" eb="6">
      <t>ジョウホウ</t>
    </rPh>
    <phoneticPr fontId="5"/>
  </si>
  <si>
    <t>例)10　営業年数を入力してください。 創業から申請日まで（組織変更、合併等による期間の通算可）。
１年に満たない場合は0を入力してください。</t>
    <phoneticPr fontId="5"/>
  </si>
  <si>
    <t>現組織への変更</t>
    <rPh sb="0" eb="1">
      <t>ゲン</t>
    </rPh>
    <rPh sb="1" eb="3">
      <t>ソシキ</t>
    </rPh>
    <rPh sb="5" eb="7">
      <t>ヘンコウ</t>
    </rPh>
    <phoneticPr fontId="6"/>
  </si>
  <si>
    <t>年月日</t>
    <rPh sb="0" eb="3">
      <t>ネンガッピ</t>
    </rPh>
    <phoneticPr fontId="5"/>
  </si>
  <si>
    <t>38_鬼北町</t>
  </si>
  <si>
    <t>コンサル</t>
  </si>
  <si>
    <r>
      <rPr>
        <sz val="14"/>
        <color rgb="FFFF0000"/>
        <rFont val="ＭＳ ゴシック"/>
        <family val="3"/>
        <charset val="128"/>
      </rPr>
      <t>業務を希望する場合、希望、登録、登録番号、登録年月日を入力してください。</t>
    </r>
    <r>
      <rPr>
        <sz val="10"/>
        <color rgb="FFFF0000"/>
        <rFont val="ＭＳ ゴシック"/>
        <family val="3"/>
        <charset val="128"/>
      </rPr>
      <t xml:space="preserve">
希望欄はリストから「○」を選択してください。
記載のない登録事業を入力する場合は、(64)～(66)に登録事業名、登録番号、登録年月日を入力してください。</t>
    </r>
    <rPh sb="10" eb="12">
      <t>キボウ</t>
    </rPh>
    <rPh sb="13" eb="15">
      <t>トウロク</t>
    </rPh>
    <rPh sb="16" eb="18">
      <t>トウロク</t>
    </rPh>
    <rPh sb="18" eb="20">
      <t>バンゴウ</t>
    </rPh>
    <rPh sb="21" eb="23">
      <t>トウロク</t>
    </rPh>
    <rPh sb="23" eb="26">
      <t>ネンガッピ</t>
    </rPh>
    <rPh sb="27" eb="29">
      <t>ニュウリョク</t>
    </rPh>
    <rPh sb="37" eb="39">
      <t>キボウ</t>
    </rPh>
    <rPh sb="50" eb="52">
      <t>センタク</t>
    </rPh>
    <rPh sb="94" eb="96">
      <t>トウロク</t>
    </rPh>
    <rPh sb="96" eb="98">
      <t>バンゴウ</t>
    </rPh>
    <rPh sb="99" eb="101">
      <t>トウロク</t>
    </rPh>
    <rPh sb="101" eb="104">
      <t>ネンガッピ</t>
    </rPh>
    <phoneticPr fontId="6"/>
  </si>
  <si>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</si>
  <si>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rPh sb="0" eb="2">
      <t>コウキョウ</t>
    </rPh>
    <rPh sb="2" eb="4">
      <t>ケンチク</t>
    </rPh>
    <rPh sb="4" eb="6">
      <t>セッケイ</t>
    </rPh>
    <rPh sb="6" eb="7">
      <t>シャ</t>
    </rPh>
    <rPh sb="7" eb="9">
      <t>ジョウホウ</t>
    </rPh>
    <rPh sb="25" eb="27">
      <t>カイシャ</t>
    </rPh>
    <rPh sb="32" eb="34">
      <t>ハンカク</t>
    </rPh>
    <rPh sb="34" eb="37">
      <t>エイスウジ</t>
    </rPh>
    <rPh sb="38" eb="40">
      <t>ニュウリョク</t>
    </rPh>
    <phoneticPr fontId="6"/>
  </si>
  <si>
    <t>例)1000001　「-（ハイフン）」を使わず7桁の数字で入力してください。</t>
  </si>
  <si>
    <t>*1「役職員等」は「合計」の内数です。</t>
    <rPh sb="5" eb="6">
      <t>イン</t>
    </rPh>
    <rPh sb="6" eb="7">
      <t>トウ</t>
    </rPh>
    <rPh sb="10" eb="12">
      <t>ゴウケイ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</si>
  <si>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</si>
  <si>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令和7・8年度において、鬼北町で行われる測量・建設コンサルタント関係に係る競争入札に参加する資格の審査を申請します。</t>
    <rPh sb="0" eb="2">
      <t>レイワ</t>
    </rPh>
    <rPh sb="5" eb="7">
      <t>ネンド</t>
    </rPh>
    <rPh sb="12" eb="15">
      <t>キホクチョウ</t>
    </rPh>
    <rPh sb="16" eb="17">
      <t>オコナ</t>
    </rPh>
    <rPh sb="20" eb="22">
      <t>ソクリョウ</t>
    </rPh>
    <rPh sb="23" eb="25">
      <t>ケンセツ</t>
    </rPh>
    <rPh sb="32" eb="34">
      <t>カンケイ</t>
    </rPh>
    <rPh sb="35" eb="36">
      <t>カカ</t>
    </rPh>
    <rPh sb="37" eb="39">
      <t>キョウソウ</t>
    </rPh>
    <rPh sb="39" eb="41">
      <t>ニュウサツ</t>
    </rPh>
    <rPh sb="42" eb="44">
      <t>サンカ</t>
    </rPh>
    <rPh sb="46" eb="48">
      <t>シカク</t>
    </rPh>
    <rPh sb="49" eb="51">
      <t>シンサ</t>
    </rPh>
    <rPh sb="52" eb="54">
      <t>シンセイ</t>
    </rPh>
    <phoneticPr fontId="5"/>
  </si>
  <si>
    <t>例)2024/4/1、R6/4/1</t>
    <phoneticPr fontId="5"/>
  </si>
  <si>
    <t>例)2024/4/1</t>
    <phoneticPr fontId="5"/>
  </si>
  <si>
    <t>えひめ電子入札用</t>
    <phoneticPr fontId="5"/>
  </si>
  <si>
    <t>鬼北町業者ID(コンサル)</t>
    <rPh sb="0" eb="3">
      <t>キホクチョウ</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</si>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</sst>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_);[Red]\(#,##0.00\)"/>
    <numFmt numFmtId="185" formatCode="0000000"/>
  </numFmts>
  <fonts count="3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name val="ＭＳ ゴシック"/>
      <family val="3"/>
      <charset val="128"/>
    </font>
    <font>
      <sz val="7"/>
      <name val="ＭＳ 明朝"/>
      <family val="1"/>
      <charset val="128"/>
    </font>
    <font>
      <b/>
      <sz val="11"/>
      <color theme="1"/>
      <name val="ＭＳ ゴシック"/>
      <family val="3"/>
      <charset val="128"/>
    </font>
    <font>
      <u/>
      <sz val="11"/>
      <color rgb="FF0070C0"/>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0"/>
      <color theme="1"/>
      <name val="ＭＳ ゴシック"/>
      <family val="3"/>
      <charset val="128"/>
    </font>
    <font>
      <sz val="12"/>
      <color theme="1"/>
      <name val="ＭＳ ゴシック"/>
      <family val="3"/>
      <charset val="128"/>
    </font>
    <font>
      <b/>
      <sz val="10"/>
      <color theme="1"/>
      <name val="ＭＳ ゴシック"/>
      <family val="3"/>
      <charset val="128"/>
    </font>
    <font>
      <i/>
      <sz val="11"/>
      <color theme="1"/>
      <name val="ＭＳ ゴシック"/>
      <family val="3"/>
      <charset val="128"/>
    </font>
    <font>
      <sz val="12"/>
      <color rgb="FFFF0000"/>
      <name val="ＭＳ ゴシック"/>
      <family val="3"/>
      <charset val="128"/>
    </font>
    <font>
      <b/>
      <sz val="11"/>
      <name val="ＭＳ ゴシック"/>
      <family val="3"/>
      <charset val="128"/>
    </font>
    <font>
      <b/>
      <sz val="14"/>
      <color theme="1"/>
      <name val="ＭＳ ゴシック"/>
      <family val="3"/>
      <charset val="128"/>
    </font>
    <font>
      <sz val="10"/>
      <color theme="1" tint="4.9989318521683403E-2"/>
      <name val="ＭＳ ゴシック"/>
      <family val="3"/>
      <charset val="128"/>
    </font>
    <font>
      <b/>
      <sz val="11"/>
      <color rgb="FFFF0000"/>
      <name val="ＭＳ ゴシック"/>
      <family val="3"/>
      <charset val="128"/>
    </font>
    <font>
      <b/>
      <i/>
      <sz val="11"/>
      <color theme="1"/>
      <name val="ＭＳ ゴシック"/>
      <family val="3"/>
      <charset val="128"/>
    </font>
    <font>
      <b/>
      <sz val="10"/>
      <color rgb="FFFF0000"/>
      <name val="ＭＳ ゴシック"/>
      <family val="3"/>
      <charset val="128"/>
    </font>
    <font>
      <sz val="10"/>
      <color rgb="FF0D0D0D"/>
      <name val="ＭＳ ゴシック"/>
      <family val="3"/>
      <charset val="128"/>
    </font>
    <font>
      <sz val="14"/>
      <color rgb="FFFF0000"/>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6">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auto="1"/>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thin">
        <color auto="1"/>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auto="1"/>
      </left>
      <right style="thin">
        <color indexed="64"/>
      </right>
      <top style="thin">
        <color auto="1"/>
      </top>
      <bottom style="hair">
        <color indexed="64"/>
      </bottom>
      <diagonal/>
    </border>
    <border>
      <left style="hair">
        <color auto="1"/>
      </left>
      <right style="hair">
        <color auto="1"/>
      </right>
      <top style="thin">
        <color indexed="64"/>
      </top>
      <bottom style="hair">
        <color auto="1"/>
      </bottom>
      <diagonal/>
    </border>
    <border>
      <left style="thin">
        <color indexed="64"/>
      </left>
      <right style="hair">
        <color indexed="64"/>
      </right>
      <top/>
      <bottom style="thin">
        <color indexed="64"/>
      </bottom>
      <diagonal/>
    </border>
    <border>
      <left style="hair">
        <color indexed="64"/>
      </left>
      <right/>
      <top/>
      <bottom/>
      <diagonal/>
    </border>
    <border>
      <left/>
      <right style="hair">
        <color auto="1"/>
      </right>
      <top style="hair">
        <color auto="1"/>
      </top>
      <bottom/>
      <diagonal/>
    </border>
    <border>
      <left style="thin">
        <color indexed="64"/>
      </left>
      <right/>
      <top/>
      <bottom style="hair">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auto="1"/>
      </right>
      <top style="hair">
        <color indexed="64"/>
      </top>
      <bottom style="double">
        <color indexed="64"/>
      </bottom>
      <diagonal/>
    </border>
    <border>
      <left style="hair">
        <color auto="1"/>
      </left>
      <right/>
      <top style="hair">
        <color auto="1"/>
      </top>
      <bottom style="double">
        <color indexed="64"/>
      </bottom>
      <diagonal/>
    </border>
  </borders>
  <cellStyleXfs count="20">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9">
    <xf numFmtId="0" fontId="0" fillId="0" borderId="0" xfId="0">
      <alignment vertical="center"/>
    </xf>
    <xf numFmtId="0" fontId="16" fillId="0" borderId="0" xfId="1" applyFont="1" applyFill="1" applyAlignment="1" applyProtection="1">
      <alignment horizontal="center" vertical="center"/>
    </xf>
    <xf numFmtId="0" fontId="7" fillId="3" borderId="25" xfId="19" applyNumberFormat="1" applyFont="1" applyFill="1" applyBorder="1" applyAlignment="1" applyProtection="1">
      <alignment horizontal="center" vertical="center"/>
    </xf>
    <xf numFmtId="38" fontId="7" fillId="3" borderId="69" xfId="19" applyFont="1" applyFill="1" applyBorder="1" applyAlignment="1" applyProtection="1">
      <alignment horizontal="center" vertical="center"/>
    </xf>
    <xf numFmtId="38" fontId="7" fillId="3" borderId="73" xfId="19" applyFont="1" applyFill="1" applyBorder="1" applyAlignment="1" applyProtection="1">
      <alignment horizontal="center" vertical="center"/>
    </xf>
    <xf numFmtId="49" fontId="13" fillId="2" borderId="66" xfId="3" applyNumberFormat="1" applyFont="1" applyFill="1" applyBorder="1" applyAlignment="1" applyProtection="1">
      <alignment horizontal="center" vertical="center"/>
      <protection locked="0"/>
    </xf>
    <xf numFmtId="49" fontId="13" fillId="2" borderId="62" xfId="3" applyNumberFormat="1" applyFont="1" applyFill="1" applyBorder="1" applyAlignment="1" applyProtection="1">
      <alignment horizontal="center" vertical="center"/>
      <protection locked="0"/>
    </xf>
    <xf numFmtId="49" fontId="13" fillId="2" borderId="65" xfId="3" applyNumberFormat="1" applyFont="1" applyFill="1" applyBorder="1" applyAlignment="1" applyProtection="1">
      <alignment horizontal="center" vertical="center"/>
      <protection locked="0"/>
    </xf>
    <xf numFmtId="49" fontId="13" fillId="2" borderId="19" xfId="13" applyNumberFormat="1" applyFont="1" applyFill="1" applyBorder="1" applyAlignment="1" applyProtection="1">
      <alignment horizontal="center" vertical="center"/>
      <protection locked="0"/>
    </xf>
    <xf numFmtId="49" fontId="13" fillId="2" borderId="8" xfId="13" applyNumberFormat="1" applyFont="1" applyFill="1" applyBorder="1" applyAlignment="1" applyProtection="1">
      <alignment horizontal="center" vertical="center"/>
      <protection locked="0"/>
    </xf>
    <xf numFmtId="49" fontId="13" fillId="2" borderId="58" xfId="13" applyNumberFormat="1" applyFont="1" applyFill="1" applyBorder="1" applyAlignment="1" applyProtection="1">
      <alignment horizontal="center" vertical="center"/>
      <protection locked="0"/>
    </xf>
    <xf numFmtId="49" fontId="13" fillId="2" borderId="67" xfId="13" applyNumberFormat="1" applyFont="1" applyFill="1" applyBorder="1" applyAlignment="1" applyProtection="1">
      <alignment horizontal="center" vertical="center"/>
      <protection locked="0"/>
    </xf>
    <xf numFmtId="49" fontId="13" fillId="2" borderId="43" xfId="13" applyNumberFormat="1" applyFont="1" applyFill="1" applyBorder="1" applyAlignment="1" applyProtection="1">
      <alignment horizontal="center" vertical="center"/>
      <protection locked="0"/>
    </xf>
    <xf numFmtId="49" fontId="13" fillId="2" borderId="11" xfId="13" applyNumberFormat="1" applyFont="1" applyFill="1" applyBorder="1" applyAlignment="1" applyProtection="1">
      <alignment horizontal="center" vertical="center"/>
      <protection locked="0"/>
    </xf>
    <xf numFmtId="49" fontId="13" fillId="2" borderId="15" xfId="13" applyNumberFormat="1" applyFont="1" applyFill="1" applyBorder="1" applyAlignment="1" applyProtection="1">
      <alignment horizontal="center" vertical="center"/>
      <protection locked="0"/>
    </xf>
    <xf numFmtId="49" fontId="13" fillId="2" borderId="18" xfId="13" applyNumberFormat="1" applyFont="1" applyFill="1" applyBorder="1" applyAlignment="1" applyProtection="1">
      <alignment horizontal="center" vertical="center"/>
      <protection locked="0"/>
    </xf>
    <xf numFmtId="49" fontId="13" fillId="2" borderId="42" xfId="13" applyNumberFormat="1" applyFont="1" applyFill="1" applyBorder="1" applyAlignment="1" applyProtection="1">
      <alignment horizontal="center" vertical="center"/>
      <protection locked="0"/>
    </xf>
    <xf numFmtId="49" fontId="13" fillId="2" borderId="70" xfId="13" applyNumberFormat="1" applyFont="1" applyFill="1" applyBorder="1" applyAlignment="1" applyProtection="1">
      <alignment horizontal="center" vertical="center"/>
      <protection locked="0"/>
    </xf>
    <xf numFmtId="38" fontId="13" fillId="2" borderId="17" xfId="7" applyNumberFormat="1" applyFont="1" applyFill="1" applyBorder="1" applyAlignment="1" applyProtection="1">
      <alignment horizontal="right" vertical="center"/>
      <protection locked="0"/>
    </xf>
    <xf numFmtId="38" fontId="13" fillId="2" borderId="10" xfId="7" applyNumberFormat="1" applyFont="1" applyFill="1" applyBorder="1" applyAlignment="1" applyProtection="1">
      <alignment horizontal="right" vertical="center"/>
      <protection locked="0"/>
    </xf>
    <xf numFmtId="38" fontId="13" fillId="2" borderId="12" xfId="7" applyNumberFormat="1" applyFont="1" applyFill="1" applyBorder="1" applyAlignment="1" applyProtection="1">
      <alignment horizontal="right" vertical="center"/>
      <protection locked="0"/>
    </xf>
    <xf numFmtId="38" fontId="13" fillId="2" borderId="60" xfId="7" applyNumberFormat="1" applyFont="1" applyFill="1" applyBorder="1" applyAlignment="1" applyProtection="1">
      <alignment horizontal="right" vertical="center"/>
      <protection locked="0"/>
    </xf>
    <xf numFmtId="38" fontId="13" fillId="2" borderId="14" xfId="7" applyNumberFormat="1" applyFont="1" applyFill="1" applyBorder="1" applyAlignment="1" applyProtection="1">
      <alignment horizontal="right" vertical="center"/>
      <protection locked="0"/>
    </xf>
    <xf numFmtId="38" fontId="13" fillId="2" borderId="59" xfId="7" applyNumberFormat="1" applyFont="1" applyFill="1" applyBorder="1" applyAlignment="1" applyProtection="1">
      <alignment horizontal="right" vertical="center"/>
      <protection locked="0"/>
    </xf>
    <xf numFmtId="38" fontId="13" fillId="2" borderId="16" xfId="7" applyNumberFormat="1" applyFont="1" applyFill="1" applyBorder="1" applyAlignment="1" applyProtection="1">
      <alignment horizontal="right" vertical="center"/>
      <protection locked="0"/>
    </xf>
    <xf numFmtId="38" fontId="13" fillId="2" borderId="5" xfId="7" applyNumberFormat="1" applyFont="1" applyFill="1" applyBorder="1" applyAlignment="1" applyProtection="1">
      <alignment horizontal="right" vertical="center"/>
      <protection locked="0"/>
    </xf>
    <xf numFmtId="38" fontId="13" fillId="2" borderId="7" xfId="7" applyNumberFormat="1" applyFont="1" applyFill="1" applyBorder="1" applyAlignment="1" applyProtection="1">
      <alignment horizontal="right" vertical="center"/>
      <protection locked="0"/>
    </xf>
    <xf numFmtId="38" fontId="13" fillId="2" borderId="75" xfId="2" applyNumberFormat="1" applyFont="1" applyFill="1" applyBorder="1" applyAlignment="1" applyProtection="1">
      <alignment horizontal="right" vertical="center"/>
      <protection locked="0"/>
    </xf>
    <xf numFmtId="177" fontId="13" fillId="2" borderId="55" xfId="2" applyNumberFormat="1" applyFont="1" applyFill="1" applyBorder="1" applyAlignment="1" applyProtection="1">
      <alignment horizontal="right" vertical="center"/>
      <protection locked="0"/>
    </xf>
    <xf numFmtId="177" fontId="13" fillId="2" borderId="74" xfId="2"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182" fontId="13" fillId="2" borderId="0" xfId="0" applyNumberFormat="1" applyFont="1" applyFill="1" applyAlignment="1" applyProtection="1">
      <alignment horizontal="right" vertical="center"/>
      <protection locked="0"/>
    </xf>
    <xf numFmtId="49" fontId="13" fillId="2" borderId="9"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14" fontId="13" fillId="2" borderId="9" xfId="3" applyNumberFormat="1" applyFont="1" applyFill="1" applyBorder="1" applyAlignment="1" applyProtection="1">
      <alignment horizontal="left" vertical="center"/>
      <protection locked="0"/>
    </xf>
    <xf numFmtId="0" fontId="13" fillId="2" borderId="10" xfId="3" applyFont="1" applyFill="1" applyBorder="1" applyAlignment="1" applyProtection="1">
      <alignment horizontal="left" vertical="center"/>
      <protection locked="0"/>
    </xf>
    <xf numFmtId="0" fontId="13" fillId="2" borderId="12" xfId="3" applyFont="1" applyFill="1" applyBorder="1" applyAlignment="1" applyProtection="1">
      <alignment horizontal="left" vertical="center"/>
      <protection locked="0"/>
    </xf>
    <xf numFmtId="49" fontId="13" fillId="2" borderId="13" xfId="0" applyNumberFormat="1"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14" fontId="13" fillId="2" borderId="13" xfId="3" applyNumberFormat="1" applyFont="1" applyFill="1" applyBorder="1" applyAlignment="1" applyProtection="1">
      <alignment horizontal="left" vertical="center"/>
      <protection locked="0"/>
    </xf>
    <xf numFmtId="0" fontId="13" fillId="2" borderId="14" xfId="3" applyFont="1" applyFill="1" applyBorder="1" applyAlignment="1" applyProtection="1">
      <alignment horizontal="left" vertical="center"/>
      <protection locked="0"/>
    </xf>
    <xf numFmtId="0" fontId="13" fillId="2" borderId="59" xfId="3"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14" xfId="0" applyNumberFormat="1" applyFont="1" applyFill="1" applyBorder="1" applyAlignment="1" applyProtection="1">
      <alignment horizontal="left" vertical="center"/>
      <protection locked="0"/>
    </xf>
    <xf numFmtId="49" fontId="13" fillId="2" borderId="15"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14" fontId="13" fillId="2" borderId="4" xfId="3" applyNumberFormat="1" applyFont="1" applyFill="1" applyBorder="1" applyAlignment="1" applyProtection="1">
      <alignment horizontal="left" vertical="center"/>
      <protection locked="0"/>
    </xf>
    <xf numFmtId="0" fontId="13" fillId="2" borderId="5" xfId="3" applyFont="1" applyFill="1" applyBorder="1" applyAlignment="1" applyProtection="1">
      <alignment horizontal="left" vertical="center"/>
      <protection locked="0"/>
    </xf>
    <xf numFmtId="0" fontId="13" fillId="2" borderId="7" xfId="3" applyFont="1" applyFill="1" applyBorder="1" applyAlignment="1" applyProtection="1">
      <alignment horizontal="left" vertical="center"/>
      <protection locked="0"/>
    </xf>
    <xf numFmtId="49" fontId="13" fillId="2" borderId="25" xfId="0" applyNumberFormat="1" applyFont="1" applyFill="1" applyBorder="1" applyAlignment="1" applyProtection="1">
      <alignment horizontal="left" vertical="center"/>
      <protection locked="0"/>
    </xf>
    <xf numFmtId="0" fontId="13" fillId="2" borderId="52" xfId="0" applyFont="1" applyFill="1" applyBorder="1" applyAlignment="1" applyProtection="1">
      <alignment horizontal="left" vertical="center"/>
      <protection locked="0"/>
    </xf>
    <xf numFmtId="0" fontId="13" fillId="2" borderId="69"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50" xfId="0" applyFont="1" applyFill="1" applyBorder="1" applyAlignment="1" applyProtection="1">
      <alignment horizontal="left" vertical="center"/>
      <protection locked="0"/>
    </xf>
    <xf numFmtId="0" fontId="13" fillId="2" borderId="43" xfId="0" applyFont="1" applyFill="1" applyBorder="1" applyAlignment="1" applyProtection="1">
      <alignment horizontal="left" vertical="center"/>
      <protection locked="0"/>
    </xf>
    <xf numFmtId="49" fontId="13" fillId="2" borderId="1" xfId="0" applyNumberFormat="1"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14" fontId="13" fillId="2" borderId="1" xfId="3" applyNumberFormat="1" applyFont="1" applyFill="1" applyBorder="1" applyAlignment="1" applyProtection="1">
      <alignment horizontal="left" vertical="center"/>
      <protection locked="0"/>
    </xf>
    <xf numFmtId="0" fontId="13" fillId="2" borderId="2" xfId="3" applyFont="1" applyFill="1" applyBorder="1" applyAlignment="1" applyProtection="1">
      <alignment horizontal="left" vertical="center"/>
      <protection locked="0"/>
    </xf>
    <xf numFmtId="0" fontId="13" fillId="2" borderId="47" xfId="3" applyFont="1" applyFill="1" applyBorder="1" applyAlignment="1" applyProtection="1">
      <alignment horizontal="left" vertical="center"/>
      <protection locked="0"/>
    </xf>
    <xf numFmtId="14" fontId="13" fillId="2" borderId="25" xfId="3" applyNumberFormat="1" applyFont="1" applyFill="1" applyBorder="1" applyAlignment="1" applyProtection="1">
      <alignment horizontal="left" vertical="center"/>
      <protection locked="0"/>
    </xf>
    <xf numFmtId="49" fontId="13" fillId="2" borderId="23" xfId="3" applyNumberFormat="1" applyFont="1" applyFill="1" applyBorder="1" applyAlignment="1" applyProtection="1">
      <alignment horizontal="left" vertical="center"/>
      <protection locked="0"/>
    </xf>
    <xf numFmtId="0" fontId="13" fillId="2" borderId="26" xfId="3" applyFont="1" applyFill="1" applyBorder="1" applyAlignment="1" applyProtection="1">
      <alignment horizontal="left" vertical="center"/>
      <protection locked="0"/>
    </xf>
    <xf numFmtId="49" fontId="13" fillId="2" borderId="69" xfId="3" applyNumberFormat="1" applyFont="1" applyFill="1" applyBorder="1" applyAlignment="1" applyProtection="1">
      <alignment horizontal="left" vertical="center"/>
      <protection locked="0"/>
    </xf>
    <xf numFmtId="49" fontId="13" fillId="2" borderId="0" xfId="3" applyNumberFormat="1" applyFont="1" applyFill="1" applyAlignment="1" applyProtection="1">
      <alignment horizontal="left" vertical="center"/>
      <protection locked="0"/>
    </xf>
    <xf numFmtId="0" fontId="13" fillId="2" borderId="29" xfId="3" applyFont="1" applyFill="1" applyBorder="1" applyAlignment="1" applyProtection="1">
      <alignment horizontal="left" vertical="center"/>
      <protection locked="0"/>
    </xf>
    <xf numFmtId="49" fontId="13" fillId="2" borderId="50" xfId="3" applyNumberFormat="1" applyFont="1" applyFill="1" applyBorder="1" applyAlignment="1" applyProtection="1">
      <alignment horizontal="left" vertical="center"/>
      <protection locked="0"/>
    </xf>
    <xf numFmtId="49" fontId="13" fillId="2" borderId="51" xfId="3" applyNumberFormat="1" applyFont="1" applyFill="1" applyBorder="1" applyAlignment="1" applyProtection="1">
      <alignment horizontal="left" vertical="center"/>
      <protection locked="0"/>
    </xf>
    <xf numFmtId="0" fontId="13" fillId="2" borderId="46" xfId="3" applyFont="1" applyFill="1" applyBorder="1" applyAlignment="1" applyProtection="1">
      <alignment horizontal="left" vertical="center"/>
      <protection locked="0"/>
    </xf>
    <xf numFmtId="49" fontId="13" fillId="2" borderId="52" xfId="0" applyNumberFormat="1" applyFont="1" applyFill="1" applyBorder="1" applyAlignment="1" applyProtection="1">
      <alignment horizontal="left" vertical="center"/>
      <protection locked="0"/>
    </xf>
    <xf numFmtId="49" fontId="13" fillId="2" borderId="69" xfId="0" applyNumberFormat="1" applyFont="1" applyFill="1" applyBorder="1" applyAlignment="1" applyProtection="1">
      <alignment horizontal="left" vertical="center"/>
      <protection locked="0"/>
    </xf>
    <xf numFmtId="49" fontId="13" fillId="2" borderId="49" xfId="0" applyNumberFormat="1" applyFont="1" applyFill="1" applyBorder="1" applyAlignment="1" applyProtection="1">
      <alignment horizontal="left" vertical="center"/>
      <protection locked="0"/>
    </xf>
    <xf numFmtId="49" fontId="13" fillId="2" borderId="73" xfId="0" applyNumberFormat="1" applyFont="1" applyFill="1" applyBorder="1" applyAlignment="1" applyProtection="1">
      <alignment horizontal="left" vertical="center"/>
      <protection locked="0"/>
    </xf>
    <xf numFmtId="49" fontId="13" fillId="2" borderId="48" xfId="0" applyNumberFormat="1" applyFont="1" applyFill="1" applyBorder="1" applyAlignment="1" applyProtection="1">
      <alignment horizontal="left" vertical="center"/>
      <protection locked="0"/>
    </xf>
    <xf numFmtId="14" fontId="13" fillId="2" borderId="25" xfId="0" applyNumberFormat="1" applyFont="1" applyFill="1" applyBorder="1" applyAlignment="1" applyProtection="1">
      <alignment horizontal="left" vertical="center"/>
      <protection locked="0"/>
    </xf>
    <xf numFmtId="49" fontId="13" fillId="2" borderId="23" xfId="0" applyNumberFormat="1" applyFont="1" applyFill="1" applyBorder="1" applyAlignment="1" applyProtection="1">
      <alignment horizontal="left" vertical="center"/>
      <protection locked="0"/>
    </xf>
    <xf numFmtId="177" fontId="13" fillId="2" borderId="26" xfId="0" applyNumberFormat="1" applyFont="1" applyFill="1" applyBorder="1" applyAlignment="1" applyProtection="1">
      <alignment horizontal="left" vertical="center"/>
      <protection locked="0"/>
    </xf>
    <xf numFmtId="177" fontId="13" fillId="2" borderId="29" xfId="0" applyNumberFormat="1" applyFont="1" applyFill="1" applyBorder="1" applyAlignment="1" applyProtection="1">
      <alignment horizontal="left" vertical="center"/>
      <protection locked="0"/>
    </xf>
    <xf numFmtId="49" fontId="13" fillId="2" borderId="20" xfId="0" applyNumberFormat="1" applyFont="1" applyFill="1" applyBorder="1" applyAlignment="1" applyProtection="1">
      <alignment horizontal="left" vertical="center"/>
      <protection locked="0"/>
    </xf>
    <xf numFmtId="177" fontId="13" fillId="2" borderId="21"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49" fontId="13" fillId="2" borderId="5" xfId="3" applyNumberFormat="1" applyFont="1" applyFill="1" applyBorder="1" applyAlignment="1" applyProtection="1">
      <alignment horizontal="left" vertical="center"/>
      <protection locked="0"/>
    </xf>
    <xf numFmtId="49" fontId="13" fillId="2" borderId="50" xfId="0" applyNumberFormat="1" applyFont="1" applyFill="1" applyBorder="1" applyAlignment="1" applyProtection="1">
      <alignment horizontal="left" vertical="center"/>
      <protection locked="0"/>
    </xf>
    <xf numFmtId="49" fontId="13" fillId="2" borderId="43" xfId="0" applyNumberFormat="1" applyFont="1" applyFill="1" applyBorder="1" applyAlignment="1" applyProtection="1">
      <alignment horizontal="left" vertical="center"/>
      <protection locked="0"/>
    </xf>
    <xf numFmtId="177" fontId="13" fillId="2" borderId="23" xfId="0" applyNumberFormat="1" applyFont="1" applyFill="1" applyBorder="1" applyAlignment="1" applyProtection="1">
      <alignment horizontal="left" vertical="center"/>
      <protection locked="0"/>
    </xf>
    <xf numFmtId="177" fontId="13" fillId="2" borderId="69" xfId="0" applyNumberFormat="1" applyFont="1" applyFill="1" applyBorder="1" applyAlignment="1" applyProtection="1">
      <alignment horizontal="left" vertical="center"/>
      <protection locked="0"/>
    </xf>
    <xf numFmtId="177" fontId="13" fillId="2" borderId="50" xfId="0" applyNumberFormat="1" applyFont="1" applyFill="1" applyBorder="1" applyAlignment="1" applyProtection="1">
      <alignment horizontal="left" vertical="center"/>
      <protection locked="0"/>
    </xf>
    <xf numFmtId="177" fontId="13" fillId="2" borderId="51" xfId="0" applyNumberFormat="1" applyFont="1" applyFill="1" applyBorder="1" applyAlignment="1" applyProtection="1">
      <alignment horizontal="left" vertical="center"/>
      <protection locked="0"/>
    </xf>
    <xf numFmtId="177" fontId="13" fillId="2" borderId="46" xfId="0" applyNumberFormat="1" applyFont="1" applyFill="1" applyBorder="1" applyAlignment="1" applyProtection="1">
      <alignment horizontal="left" vertical="center"/>
      <protection locked="0"/>
    </xf>
    <xf numFmtId="38" fontId="13" fillId="2" borderId="16" xfId="2" applyNumberFormat="1" applyFont="1" applyFill="1" applyBorder="1" applyAlignment="1" applyProtection="1">
      <alignment horizontal="right" vertical="center"/>
      <protection locked="0"/>
    </xf>
    <xf numFmtId="178" fontId="13" fillId="2" borderId="5" xfId="2" applyNumberFormat="1" applyFont="1" applyFill="1" applyBorder="1" applyAlignment="1" applyProtection="1">
      <alignment horizontal="right" vertical="center"/>
      <protection locked="0"/>
    </xf>
    <xf numFmtId="178" fontId="13" fillId="2" borderId="6" xfId="2" applyNumberFormat="1" applyFont="1" applyFill="1" applyBorder="1" applyAlignment="1" applyProtection="1">
      <alignment horizontal="right" vertical="center"/>
      <protection locked="0"/>
    </xf>
    <xf numFmtId="38" fontId="13" fillId="2" borderId="17" xfId="2" applyNumberFormat="1" applyFont="1" applyFill="1" applyBorder="1" applyAlignment="1" applyProtection="1">
      <alignment horizontal="right" vertical="center"/>
      <protection locked="0"/>
    </xf>
    <xf numFmtId="178" fontId="13" fillId="2" borderId="10" xfId="2" applyNumberFormat="1" applyFont="1" applyFill="1" applyBorder="1" applyAlignment="1" applyProtection="1">
      <alignment horizontal="right" vertical="center"/>
      <protection locked="0"/>
    </xf>
    <xf numFmtId="178" fontId="13" fillId="2" borderId="11" xfId="2" applyNumberFormat="1" applyFont="1" applyFill="1" applyBorder="1" applyAlignment="1" applyProtection="1">
      <alignment horizontal="right" vertical="center"/>
      <protection locked="0"/>
    </xf>
    <xf numFmtId="49" fontId="13" fillId="2" borderId="17" xfId="0" applyNumberFormat="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38" fontId="13" fillId="2" borderId="17" xfId="0" applyNumberFormat="1" applyFont="1" applyFill="1" applyBorder="1" applyAlignment="1" applyProtection="1">
      <alignment horizontal="right" vertical="center"/>
      <protection locked="0"/>
    </xf>
    <xf numFmtId="184" fontId="13" fillId="2" borderId="10"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185" fontId="13" fillId="2" borderId="0" xfId="0" applyNumberFormat="1"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178" fontId="13" fillId="2" borderId="0" xfId="0" applyNumberFormat="1" applyFont="1" applyFill="1" applyAlignment="1" applyProtection="1">
      <alignment horizontal="left" vertical="center"/>
      <protection locked="0"/>
    </xf>
    <xf numFmtId="38" fontId="13" fillId="2" borderId="9" xfId="2" applyNumberFormat="1" applyFont="1" applyFill="1" applyBorder="1" applyAlignment="1" applyProtection="1">
      <alignment horizontal="right" vertical="center"/>
      <protection locked="0"/>
    </xf>
    <xf numFmtId="177" fontId="13" fillId="2" borderId="10" xfId="2" applyNumberFormat="1" applyFont="1" applyFill="1" applyBorder="1" applyAlignment="1" applyProtection="1">
      <alignment horizontal="right" vertical="center"/>
      <protection locked="0"/>
    </xf>
    <xf numFmtId="177" fontId="13" fillId="2" borderId="12" xfId="2" applyNumberFormat="1" applyFont="1" applyFill="1" applyBorder="1" applyAlignment="1" applyProtection="1">
      <alignment horizontal="right" vertical="center"/>
      <protection locked="0"/>
    </xf>
    <xf numFmtId="38" fontId="13" fillId="2" borderId="4" xfId="2" applyNumberFormat="1" applyFont="1" applyFill="1" applyBorder="1" applyAlignment="1" applyProtection="1">
      <alignment horizontal="right" vertical="center"/>
      <protection locked="0"/>
    </xf>
    <xf numFmtId="177" fontId="13" fillId="2" borderId="5" xfId="2" applyNumberFormat="1" applyFont="1" applyFill="1" applyBorder="1" applyAlignment="1" applyProtection="1">
      <alignment horizontal="right" vertical="center"/>
      <protection locked="0"/>
    </xf>
    <xf numFmtId="177" fontId="13" fillId="2" borderId="6" xfId="2" applyNumberFormat="1" applyFont="1" applyFill="1" applyBorder="1" applyAlignment="1" applyProtection="1">
      <alignment horizontal="right" vertical="center"/>
      <protection locked="0"/>
    </xf>
    <xf numFmtId="177" fontId="13" fillId="2" borderId="11" xfId="2" applyNumberFormat="1" applyFont="1" applyFill="1" applyBorder="1" applyAlignment="1" applyProtection="1">
      <alignment horizontal="right" vertical="center"/>
      <protection locked="0"/>
    </xf>
    <xf numFmtId="178" fontId="13" fillId="2" borderId="12" xfId="2" applyNumberFormat="1" applyFont="1" applyFill="1" applyBorder="1" applyAlignment="1" applyProtection="1">
      <alignment horizontal="right" vertical="center"/>
      <protection locked="0"/>
    </xf>
    <xf numFmtId="0" fontId="13" fillId="2" borderId="0" xfId="0" applyFont="1" applyFill="1" applyAlignment="1" applyProtection="1">
      <alignment horizontal="left" vertical="center"/>
      <protection locked="0"/>
    </xf>
    <xf numFmtId="38" fontId="13" fillId="2" borderId="54" xfId="2" applyNumberFormat="1" applyFont="1" applyFill="1" applyBorder="1" applyAlignment="1" applyProtection="1">
      <alignment horizontal="right" vertical="center"/>
      <protection locked="0"/>
    </xf>
    <xf numFmtId="178" fontId="13" fillId="2" borderId="55" xfId="2" applyNumberFormat="1" applyFont="1" applyFill="1" applyBorder="1" applyAlignment="1" applyProtection="1">
      <alignment horizontal="right" vertical="center"/>
      <protection locked="0"/>
    </xf>
    <xf numFmtId="178" fontId="13" fillId="2" borderId="74" xfId="2" applyNumberFormat="1" applyFont="1" applyFill="1" applyBorder="1" applyAlignment="1" applyProtection="1">
      <alignment horizontal="right" vertical="center"/>
      <protection locked="0"/>
    </xf>
    <xf numFmtId="178" fontId="13" fillId="2" borderId="7" xfId="2" applyNumberFormat="1" applyFont="1" applyFill="1" applyBorder="1" applyAlignment="1" applyProtection="1">
      <alignment horizontal="right" vertical="center"/>
      <protection locked="0"/>
    </xf>
    <xf numFmtId="177" fontId="13" fillId="2" borderId="56" xfId="2" applyNumberFormat="1" applyFont="1" applyFill="1" applyBorder="1" applyAlignment="1" applyProtection="1">
      <alignment horizontal="right" vertical="center"/>
      <protection locked="0"/>
    </xf>
    <xf numFmtId="182" fontId="13" fillId="2" borderId="10" xfId="2" applyNumberFormat="1" applyFont="1" applyFill="1" applyBorder="1" applyAlignment="1" applyProtection="1">
      <alignment horizontal="right" vertical="center"/>
      <protection locked="0"/>
    </xf>
    <xf numFmtId="182" fontId="13" fillId="2" borderId="12" xfId="2" applyNumberFormat="1" applyFont="1" applyFill="1" applyBorder="1" applyAlignment="1" applyProtection="1">
      <alignment horizontal="right" vertical="center"/>
      <protection locked="0"/>
    </xf>
    <xf numFmtId="38" fontId="13" fillId="2" borderId="60" xfId="2" applyNumberFormat="1" applyFont="1" applyFill="1" applyBorder="1" applyAlignment="1" applyProtection="1">
      <alignment horizontal="right" vertical="center"/>
      <protection locked="0"/>
    </xf>
    <xf numFmtId="182" fontId="13" fillId="2" borderId="14" xfId="2" applyNumberFormat="1" applyFont="1" applyFill="1" applyBorder="1" applyAlignment="1" applyProtection="1">
      <alignment horizontal="right" vertical="center"/>
      <protection locked="0"/>
    </xf>
    <xf numFmtId="182" fontId="13" fillId="2" borderId="59" xfId="2" applyNumberFormat="1" applyFont="1" applyFill="1" applyBorder="1" applyAlignment="1" applyProtection="1">
      <alignment horizontal="right" vertical="center"/>
      <protection locked="0"/>
    </xf>
    <xf numFmtId="49" fontId="13" fillId="2" borderId="60" xfId="0" applyNumberFormat="1" applyFont="1" applyFill="1" applyBorder="1" applyAlignment="1" applyProtection="1">
      <alignment horizontal="left" vertical="center"/>
      <protection locked="0"/>
    </xf>
    <xf numFmtId="49" fontId="13" fillId="2" borderId="59" xfId="0" applyNumberFormat="1" applyFont="1" applyFill="1" applyBorder="1" applyAlignment="1" applyProtection="1">
      <alignment horizontal="left" vertical="center"/>
      <protection locked="0"/>
    </xf>
    <xf numFmtId="38" fontId="13" fillId="2" borderId="60" xfId="0" applyNumberFormat="1" applyFont="1" applyFill="1" applyBorder="1" applyAlignment="1" applyProtection="1">
      <alignment horizontal="right" vertical="center"/>
      <protection locked="0"/>
    </xf>
    <xf numFmtId="184" fontId="13" fillId="2" borderId="14" xfId="0" applyNumberFormat="1" applyFont="1" applyFill="1" applyBorder="1" applyAlignment="1" applyProtection="1">
      <alignment horizontal="right" vertical="center"/>
      <protection locked="0"/>
    </xf>
    <xf numFmtId="49" fontId="13" fillId="2" borderId="62" xfId="3" applyNumberFormat="1" applyFont="1" applyFill="1" applyBorder="1" applyAlignment="1" applyProtection="1">
      <alignment horizontal="center" vertical="center"/>
      <protection locked="0"/>
    </xf>
    <xf numFmtId="49" fontId="13" fillId="2" borderId="61" xfId="3" applyNumberFormat="1" applyFont="1" applyFill="1" applyBorder="1" applyAlignment="1" applyProtection="1">
      <alignment horizontal="center" vertical="center"/>
      <protection locked="0"/>
    </xf>
    <xf numFmtId="182" fontId="13" fillId="2" borderId="5" xfId="2" applyNumberFormat="1" applyFont="1" applyFill="1" applyBorder="1" applyAlignment="1" applyProtection="1">
      <alignment horizontal="right" vertical="center"/>
      <protection locked="0"/>
    </xf>
    <xf numFmtId="182" fontId="13" fillId="2" borderId="7" xfId="2" applyNumberFormat="1" applyFont="1" applyFill="1" applyBorder="1" applyAlignment="1" applyProtection="1">
      <alignment horizontal="right" vertical="center"/>
      <protection locked="0"/>
    </xf>
    <xf numFmtId="177" fontId="13" fillId="2" borderId="7" xfId="2" applyNumberFormat="1" applyFont="1" applyFill="1" applyBorder="1" applyAlignment="1" applyProtection="1">
      <alignment horizontal="right" vertical="center"/>
      <protection locked="0"/>
    </xf>
    <xf numFmtId="182" fontId="13" fillId="2" borderId="0" xfId="0" applyNumberFormat="1" applyFont="1" applyFill="1" applyAlignment="1" applyProtection="1">
      <alignment horizontal="left" vertical="center"/>
      <protection locked="0"/>
    </xf>
    <xf numFmtId="178" fontId="13" fillId="2" borderId="56" xfId="2" applyNumberFormat="1" applyFont="1" applyFill="1" applyBorder="1" applyAlignment="1" applyProtection="1">
      <alignment horizontal="right" vertical="center"/>
      <protection locked="0"/>
    </xf>
    <xf numFmtId="178" fontId="13" fillId="2" borderId="0" xfId="0" applyNumberFormat="1" applyFont="1" applyFill="1" applyAlignment="1" applyProtection="1">
      <alignment horizontal="right" vertical="center"/>
      <protection locked="0"/>
    </xf>
    <xf numFmtId="178" fontId="13" fillId="2" borderId="14" xfId="2" applyNumberFormat="1" applyFont="1" applyFill="1" applyBorder="1" applyAlignment="1" applyProtection="1">
      <alignment horizontal="right" vertical="center"/>
      <protection locked="0"/>
    </xf>
    <xf numFmtId="178" fontId="13" fillId="2" borderId="59" xfId="2" applyNumberFormat="1" applyFont="1" applyFill="1" applyBorder="1" applyAlignment="1" applyProtection="1">
      <alignment horizontal="right" vertical="center"/>
      <protection locked="0"/>
    </xf>
    <xf numFmtId="0" fontId="4" fillId="0" borderId="0" xfId="7" applyFont="1" applyProtection="1">
      <alignment vertical="center"/>
    </xf>
    <xf numFmtId="0" fontId="8" fillId="0" borderId="0" xfId="3" applyFont="1" applyProtection="1">
      <alignment vertical="center"/>
    </xf>
    <xf numFmtId="0" fontId="26" fillId="0" borderId="0" xfId="3" applyFont="1" applyProtection="1">
      <alignment vertical="center"/>
    </xf>
    <xf numFmtId="179" fontId="7" fillId="0" borderId="0" xfId="2" applyNumberFormat="1" applyFont="1" applyAlignment="1" applyProtection="1">
      <alignment horizontal="right" vertical="top"/>
    </xf>
    <xf numFmtId="179" fontId="4" fillId="0" borderId="0" xfId="2" applyNumberFormat="1" applyFont="1" applyAlignment="1" applyProtection="1">
      <alignment vertical="top"/>
    </xf>
    <xf numFmtId="0" fontId="4" fillId="0" borderId="0" xfId="3" applyFont="1" applyProtection="1">
      <alignment vertical="center"/>
    </xf>
    <xf numFmtId="0" fontId="15" fillId="0" borderId="0" xfId="3" applyFont="1" applyProtection="1">
      <alignment vertical="center"/>
    </xf>
    <xf numFmtId="0" fontId="4" fillId="0" borderId="0" xfId="2" applyFont="1" applyProtection="1">
      <alignment vertical="center"/>
    </xf>
    <xf numFmtId="0" fontId="4" fillId="0" borderId="20" xfId="3" applyFont="1" applyBorder="1" applyProtection="1">
      <alignment vertical="center"/>
    </xf>
    <xf numFmtId="0" fontId="4" fillId="0" borderId="22" xfId="3" applyFont="1" applyBorder="1" applyProtection="1">
      <alignment vertical="center"/>
    </xf>
    <xf numFmtId="0" fontId="4" fillId="0" borderId="23" xfId="3" applyFont="1" applyBorder="1" applyProtection="1">
      <alignment vertical="center"/>
    </xf>
    <xf numFmtId="0" fontId="15" fillId="0" borderId="26" xfId="3" applyFont="1" applyBorder="1" applyProtection="1">
      <alignment vertical="center"/>
    </xf>
    <xf numFmtId="0" fontId="4" fillId="0" borderId="27" xfId="3" applyFont="1" applyBorder="1" applyProtection="1">
      <alignment vertical="center"/>
    </xf>
    <xf numFmtId="0" fontId="15" fillId="0" borderId="29" xfId="3" applyFont="1" applyBorder="1" applyProtection="1">
      <alignment vertical="center"/>
    </xf>
    <xf numFmtId="0" fontId="4" fillId="0" borderId="24" xfId="3" applyFont="1" applyBorder="1" applyProtection="1">
      <alignment vertical="center"/>
    </xf>
    <xf numFmtId="0" fontId="15" fillId="0" borderId="21" xfId="3" applyFont="1" applyBorder="1" applyProtection="1">
      <alignment vertical="center"/>
    </xf>
    <xf numFmtId="0" fontId="19" fillId="0" borderId="22" xfId="0" applyFont="1" applyBorder="1" applyAlignment="1" applyProtection="1">
      <alignment horizontal="left" vertical="center" indent="1"/>
    </xf>
    <xf numFmtId="0" fontId="19" fillId="0" borderId="23" xfId="0" applyFont="1" applyBorder="1" applyAlignment="1" applyProtection="1">
      <alignment horizontal="left" vertical="center" indent="1"/>
    </xf>
    <xf numFmtId="0" fontId="19" fillId="0" borderId="24" xfId="0" applyFont="1" applyBorder="1" applyProtection="1">
      <alignment vertical="center"/>
    </xf>
    <xf numFmtId="0" fontId="19" fillId="0" borderId="27" xfId="0" applyFont="1" applyBorder="1" applyProtection="1">
      <alignment vertical="center"/>
    </xf>
    <xf numFmtId="0" fontId="19" fillId="0" borderId="0" xfId="0" applyFont="1" applyProtection="1">
      <alignment vertical="center"/>
    </xf>
    <xf numFmtId="0" fontId="4" fillId="0" borderId="0" xfId="0" applyFont="1" applyProtection="1">
      <alignment vertical="center"/>
    </xf>
    <xf numFmtId="0" fontId="4" fillId="0" borderId="23" xfId="0" applyFont="1" applyBorder="1" applyProtection="1">
      <alignment vertical="center"/>
    </xf>
    <xf numFmtId="0" fontId="15" fillId="0" borderId="26" xfId="0" applyFont="1" applyBorder="1" applyProtection="1">
      <alignment vertical="center"/>
    </xf>
    <xf numFmtId="0" fontId="15" fillId="0" borderId="29" xfId="0" applyFont="1" applyBorder="1" applyProtection="1">
      <alignment vertical="center"/>
    </xf>
    <xf numFmtId="180" fontId="4" fillId="0" borderId="27" xfId="0" applyNumberFormat="1" applyFont="1" applyBorder="1" applyProtection="1">
      <alignment vertical="center"/>
    </xf>
    <xf numFmtId="180" fontId="4" fillId="0" borderId="0" xfId="0" applyNumberFormat="1" applyFont="1" applyProtection="1">
      <alignment vertical="center"/>
    </xf>
    <xf numFmtId="0" fontId="17" fillId="0" borderId="0" xfId="0" applyFont="1" applyAlignment="1" applyProtection="1">
      <alignment horizontal="right" vertical="top"/>
    </xf>
    <xf numFmtId="0" fontId="27" fillId="0" borderId="0" xfId="0" applyFont="1" applyAlignment="1" applyProtection="1">
      <alignment vertical="top"/>
    </xf>
    <xf numFmtId="0" fontId="4" fillId="0" borderId="27" xfId="0" applyFont="1" applyBorder="1" applyProtection="1">
      <alignment vertical="center"/>
    </xf>
    <xf numFmtId="0" fontId="28" fillId="0" borderId="29" xfId="0" applyFont="1" applyBorder="1" applyAlignment="1" applyProtection="1">
      <alignment vertical="top"/>
    </xf>
    <xf numFmtId="49" fontId="17" fillId="0" borderId="0" xfId="0" applyNumberFormat="1" applyFont="1" applyAlignment="1" applyProtection="1">
      <alignment horizontal="right" vertical="top"/>
    </xf>
    <xf numFmtId="181" fontId="17" fillId="0" borderId="0" xfId="0" applyNumberFormat="1" applyFont="1" applyAlignment="1" applyProtection="1">
      <alignment horizontal="right" vertical="top"/>
    </xf>
    <xf numFmtId="0" fontId="31" fillId="0" borderId="0" xfId="0" applyFont="1" applyAlignment="1" applyProtection="1">
      <alignment vertical="top"/>
    </xf>
    <xf numFmtId="0" fontId="4" fillId="0" borderId="24" xfId="0" applyFont="1" applyBorder="1" applyProtection="1">
      <alignment vertical="center"/>
    </xf>
    <xf numFmtId="0" fontId="4" fillId="0" borderId="20" xfId="0" applyFont="1" applyBorder="1" applyProtection="1">
      <alignment vertical="center"/>
    </xf>
    <xf numFmtId="0" fontId="18" fillId="0" borderId="20" xfId="0" applyFont="1" applyBorder="1" applyAlignment="1" applyProtection="1">
      <alignment vertical="top"/>
    </xf>
    <xf numFmtId="0" fontId="15" fillId="0" borderId="21" xfId="0" applyFont="1" applyBorder="1" applyProtection="1">
      <alignment vertical="center"/>
    </xf>
    <xf numFmtId="0" fontId="18" fillId="0" borderId="0" xfId="0" applyFont="1" applyAlignment="1" applyProtection="1">
      <alignment vertical="top"/>
    </xf>
    <xf numFmtId="0" fontId="15" fillId="0" borderId="0" xfId="0" applyFont="1" applyProtection="1">
      <alignment vertical="center"/>
    </xf>
    <xf numFmtId="49" fontId="18" fillId="0" borderId="0" xfId="0" applyNumberFormat="1" applyFont="1" applyAlignment="1" applyProtection="1">
      <alignment vertical="top"/>
    </xf>
    <xf numFmtId="0" fontId="19" fillId="0" borderId="26" xfId="0" applyFont="1" applyBorder="1" applyAlignment="1" applyProtection="1">
      <alignment horizontal="left" vertical="center" indent="1"/>
    </xf>
    <xf numFmtId="49" fontId="4" fillId="0" borderId="0" xfId="3" applyNumberFormat="1" applyFont="1" applyProtection="1">
      <alignment vertical="center"/>
    </xf>
    <xf numFmtId="0" fontId="17" fillId="0" borderId="0" xfId="0" applyFont="1" applyProtection="1">
      <alignment vertical="center"/>
    </xf>
    <xf numFmtId="49" fontId="4" fillId="0" borderId="23" xfId="0" applyNumberFormat="1" applyFont="1" applyBorder="1" applyProtection="1">
      <alignment vertical="center"/>
    </xf>
    <xf numFmtId="0" fontId="32" fillId="0" borderId="0" xfId="0" applyFont="1" applyAlignment="1" applyProtection="1">
      <alignment horizontal="left" vertical="center" wrapText="1"/>
    </xf>
    <xf numFmtId="0" fontId="21" fillId="0" borderId="0" xfId="2" applyFont="1" applyProtection="1">
      <alignment vertical="center"/>
    </xf>
    <xf numFmtId="0" fontId="21" fillId="0" borderId="0" xfId="0" applyFont="1" applyProtection="1">
      <alignment vertical="center"/>
    </xf>
    <xf numFmtId="0" fontId="24" fillId="0" borderId="0" xfId="0" applyFont="1" applyAlignment="1" applyProtection="1">
      <alignment horizontal="left" vertical="center"/>
    </xf>
    <xf numFmtId="0" fontId="19" fillId="0" borderId="29" xfId="3" applyFont="1" applyBorder="1" applyProtection="1">
      <alignment vertical="center"/>
    </xf>
    <xf numFmtId="0" fontId="21" fillId="0" borderId="0" xfId="3" applyFont="1" applyProtection="1">
      <alignment vertical="center"/>
    </xf>
    <xf numFmtId="0" fontId="17" fillId="0" borderId="0" xfId="0" applyFont="1" applyAlignment="1" applyProtection="1">
      <alignment horizontal="left" vertical="top"/>
    </xf>
    <xf numFmtId="0" fontId="27" fillId="0" borderId="0" xfId="0" applyFont="1" applyAlignment="1" applyProtection="1">
      <alignment vertical="top" wrapText="1"/>
    </xf>
    <xf numFmtId="0" fontId="27" fillId="0" borderId="0" xfId="0" applyFont="1" applyAlignment="1" applyProtection="1">
      <alignment vertical="top"/>
    </xf>
    <xf numFmtId="177" fontId="17" fillId="0" borderId="0" xfId="0" applyNumberFormat="1" applyFont="1" applyAlignment="1" applyProtection="1">
      <alignment horizontal="right" vertical="top"/>
    </xf>
    <xf numFmtId="0" fontId="23" fillId="0" borderId="0" xfId="2" applyFont="1" applyProtection="1">
      <alignment vertical="center"/>
    </xf>
    <xf numFmtId="0" fontId="23" fillId="0" borderId="27" xfId="0" applyFont="1" applyBorder="1" applyProtection="1">
      <alignment vertical="center"/>
    </xf>
    <xf numFmtId="0" fontId="23" fillId="0" borderId="0" xfId="0" applyFont="1" applyProtection="1">
      <alignment vertical="center"/>
    </xf>
    <xf numFmtId="0" fontId="29" fillId="0" borderId="29" xfId="0" applyFont="1" applyBorder="1" applyProtection="1">
      <alignment vertical="center"/>
    </xf>
    <xf numFmtId="0" fontId="23" fillId="0" borderId="0" xfId="3" applyFont="1" applyProtection="1">
      <alignment vertical="center"/>
    </xf>
    <xf numFmtId="0" fontId="21" fillId="0" borderId="27" xfId="0" applyFont="1" applyBorder="1" applyProtection="1">
      <alignment vertical="center"/>
    </xf>
    <xf numFmtId="0" fontId="27" fillId="0" borderId="0" xfId="0" applyFont="1" applyAlignment="1" applyProtection="1">
      <alignment horizontal="left" vertical="center" wrapText="1"/>
    </xf>
    <xf numFmtId="0" fontId="17" fillId="0" borderId="0" xfId="0" applyFont="1" applyAlignment="1" applyProtection="1">
      <alignment vertical="top"/>
    </xf>
    <xf numFmtId="183" fontId="4" fillId="0" borderId="0" xfId="2" applyNumberFormat="1" applyFont="1" applyProtection="1">
      <alignment vertical="center"/>
    </xf>
    <xf numFmtId="0" fontId="28" fillId="0" borderId="0" xfId="0" applyFont="1" applyAlignment="1" applyProtection="1">
      <alignment vertical="top"/>
    </xf>
    <xf numFmtId="0" fontId="27" fillId="0" borderId="0" xfId="0" applyFont="1" applyProtection="1">
      <alignment vertical="center"/>
    </xf>
    <xf numFmtId="177" fontId="4" fillId="0" borderId="0" xfId="0" applyNumberFormat="1" applyFont="1" applyProtection="1">
      <alignment vertical="center"/>
    </xf>
    <xf numFmtId="0" fontId="20" fillId="0" borderId="0" xfId="2" applyFont="1" applyProtection="1">
      <alignment vertical="center"/>
    </xf>
    <xf numFmtId="0" fontId="22" fillId="0" borderId="27" xfId="0" applyFont="1" applyBorder="1" applyProtection="1">
      <alignment vertical="center"/>
    </xf>
    <xf numFmtId="0" fontId="27" fillId="0" borderId="20" xfId="0" applyFont="1" applyBorder="1" applyProtection="1">
      <alignment vertical="center"/>
    </xf>
    <xf numFmtId="0" fontId="17" fillId="0" borderId="20" xfId="0" applyFont="1" applyBorder="1" applyProtection="1">
      <alignment vertical="center"/>
    </xf>
    <xf numFmtId="0" fontId="22" fillId="0" borderId="29" xfId="0" applyFont="1" applyBorder="1" applyProtection="1">
      <alignment vertical="center"/>
    </xf>
    <xf numFmtId="0" fontId="20" fillId="0" borderId="0" xfId="3" applyFont="1" applyProtection="1">
      <alignment vertical="center"/>
    </xf>
    <xf numFmtId="0" fontId="4" fillId="0" borderId="28" xfId="0" applyFont="1" applyBorder="1" applyProtection="1">
      <alignment vertical="center"/>
    </xf>
    <xf numFmtId="0" fontId="4" fillId="0" borderId="2" xfId="0" applyFont="1" applyBorder="1" applyAlignment="1" applyProtection="1">
      <alignment horizontal="left" vertical="center"/>
    </xf>
    <xf numFmtId="0" fontId="4" fillId="0" borderId="47" xfId="0" applyFont="1" applyBorder="1" applyAlignment="1" applyProtection="1">
      <alignment horizontal="left" vertical="center"/>
    </xf>
    <xf numFmtId="0" fontId="4" fillId="0" borderId="28" xfId="2" applyFont="1" applyBorder="1" applyAlignment="1" applyProtection="1">
      <alignment horizontal="center" vertical="center" wrapText="1"/>
    </xf>
    <xf numFmtId="0" fontId="4" fillId="0" borderId="2" xfId="2" applyFont="1" applyBorder="1" applyAlignment="1" applyProtection="1">
      <alignment horizontal="center" vertical="center"/>
    </xf>
    <xf numFmtId="0" fontId="4" fillId="0" borderId="18" xfId="2" applyFont="1" applyBorder="1" applyAlignment="1" applyProtection="1">
      <alignment horizontal="center" vertical="center"/>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47" xfId="0" applyNumberFormat="1" applyFont="1" applyBorder="1" applyAlignment="1" applyProtection="1">
      <alignment horizontal="center" vertical="center" wrapText="1"/>
    </xf>
    <xf numFmtId="180" fontId="4" fillId="0" borderId="16" xfId="0" applyNumberFormat="1" applyFont="1" applyBorder="1" applyProtection="1">
      <alignment vertical="center"/>
    </xf>
    <xf numFmtId="0" fontId="4" fillId="0" borderId="5" xfId="3" applyFont="1" applyBorder="1" applyProtection="1">
      <alignment vertical="center"/>
    </xf>
    <xf numFmtId="0" fontId="4" fillId="0" borderId="7" xfId="3" applyFont="1" applyBorder="1" applyProtection="1">
      <alignment vertical="center"/>
    </xf>
    <xf numFmtId="180" fontId="4" fillId="0" borderId="17" xfId="0" applyNumberFormat="1" applyFont="1" applyBorder="1" applyProtection="1">
      <alignment vertical="center"/>
    </xf>
    <xf numFmtId="0" fontId="4" fillId="0" borderId="10" xfId="3" applyFont="1" applyBorder="1" applyProtection="1">
      <alignment vertical="center"/>
    </xf>
    <xf numFmtId="0" fontId="4" fillId="0" borderId="12" xfId="3" applyFont="1" applyBorder="1" applyProtection="1">
      <alignment vertical="center"/>
    </xf>
    <xf numFmtId="0" fontId="4" fillId="0" borderId="55" xfId="0" applyFont="1" applyBorder="1" applyProtection="1">
      <alignment vertical="center"/>
    </xf>
    <xf numFmtId="0" fontId="4" fillId="0" borderId="56" xfId="0" applyFont="1" applyBorder="1" applyProtection="1">
      <alignment vertical="center"/>
    </xf>
    <xf numFmtId="0" fontId="4" fillId="0" borderId="31" xfId="0" applyFont="1" applyBorder="1" applyProtection="1">
      <alignment vertical="center"/>
    </xf>
    <xf numFmtId="0" fontId="4" fillId="0" borderId="32" xfId="0" applyFont="1" applyBorder="1" applyAlignment="1" applyProtection="1">
      <alignment horizontal="left" vertical="center"/>
    </xf>
    <xf numFmtId="0" fontId="4" fillId="0" borderId="33" xfId="0" applyFont="1" applyBorder="1" applyAlignment="1" applyProtection="1">
      <alignment horizontal="left" vertical="center"/>
    </xf>
    <xf numFmtId="38" fontId="4" fillId="0" borderId="31" xfId="2" applyNumberFormat="1" applyFont="1" applyBorder="1" applyAlignment="1" applyProtection="1">
      <alignment horizontal="right" vertical="center"/>
    </xf>
    <xf numFmtId="0" fontId="4" fillId="0" borderId="32" xfId="2" applyFont="1" applyBorder="1" applyAlignment="1" applyProtection="1">
      <alignment horizontal="right" vertical="center"/>
    </xf>
    <xf numFmtId="0" fontId="4" fillId="0" borderId="34" xfId="2" applyFont="1" applyBorder="1" applyAlignment="1" applyProtection="1">
      <alignment horizontal="right" vertical="center"/>
    </xf>
    <xf numFmtId="38" fontId="4" fillId="0" borderId="35" xfId="2" applyNumberFormat="1" applyFont="1" applyBorder="1" applyAlignment="1" applyProtection="1">
      <alignment horizontal="right" vertical="center"/>
    </xf>
    <xf numFmtId="178" fontId="4" fillId="0" borderId="32" xfId="2" applyNumberFormat="1" applyFont="1" applyBorder="1" applyAlignment="1" applyProtection="1">
      <alignment horizontal="right" vertical="center"/>
    </xf>
    <xf numFmtId="178" fontId="4" fillId="0" borderId="34" xfId="2" applyNumberFormat="1" applyFont="1" applyBorder="1" applyAlignment="1" applyProtection="1">
      <alignment horizontal="right" vertical="center"/>
    </xf>
    <xf numFmtId="178" fontId="4" fillId="0" borderId="33" xfId="2" applyNumberFormat="1" applyFont="1" applyBorder="1" applyAlignment="1" applyProtection="1">
      <alignment horizontal="right" vertical="center"/>
    </xf>
    <xf numFmtId="0" fontId="4" fillId="0" borderId="23" xfId="0" applyFont="1" applyBorder="1" applyAlignment="1" applyProtection="1">
      <alignment horizontal="left" vertical="center"/>
    </xf>
    <xf numFmtId="49" fontId="4" fillId="0" borderId="23" xfId="2" applyNumberFormat="1" applyFont="1" applyBorder="1" applyAlignment="1" applyProtection="1">
      <alignment horizontal="right" vertical="center"/>
    </xf>
    <xf numFmtId="178" fontId="4" fillId="0" borderId="23" xfId="2" applyNumberFormat="1" applyFont="1" applyBorder="1" applyAlignment="1" applyProtection="1">
      <alignment horizontal="right" vertical="center"/>
    </xf>
    <xf numFmtId="178" fontId="4" fillId="0" borderId="0" xfId="0" applyNumberFormat="1" applyFont="1" applyProtection="1">
      <alignment vertical="center"/>
    </xf>
    <xf numFmtId="178" fontId="18" fillId="0" borderId="0" xfId="0" applyNumberFormat="1" applyFont="1" applyAlignment="1" applyProtection="1">
      <alignment vertical="top"/>
    </xf>
    <xf numFmtId="0" fontId="15" fillId="0" borderId="20" xfId="3" applyFont="1" applyBorder="1" applyProtection="1">
      <alignment vertical="center"/>
    </xf>
    <xf numFmtId="0" fontId="19" fillId="0" borderId="27" xfId="0" applyFont="1" applyBorder="1" applyAlignment="1" applyProtection="1">
      <alignment horizontal="left" vertical="center" indent="1"/>
    </xf>
    <xf numFmtId="0" fontId="19" fillId="0" borderId="0" xfId="0" applyFont="1" applyAlignment="1" applyProtection="1">
      <alignment horizontal="left" vertical="center" indent="1"/>
    </xf>
    <xf numFmtId="0" fontId="4" fillId="0" borderId="29" xfId="3" applyFont="1" applyBorder="1" applyProtection="1">
      <alignment vertical="center"/>
    </xf>
    <xf numFmtId="0" fontId="4" fillId="0" borderId="28" xfId="0" applyFont="1" applyBorder="1" applyProtection="1">
      <alignment vertical="center"/>
    </xf>
    <xf numFmtId="0" fontId="4" fillId="0" borderId="2" xfId="0" applyFont="1" applyBorder="1" applyProtection="1">
      <alignment vertical="center"/>
    </xf>
    <xf numFmtId="0" fontId="4" fillId="0" borderId="47" xfId="0" applyFont="1" applyBorder="1" applyProtection="1">
      <alignment vertical="center"/>
    </xf>
    <xf numFmtId="178" fontId="4" fillId="0" borderId="28" xfId="2" applyNumberFormat="1" applyFont="1" applyBorder="1" applyAlignment="1" applyProtection="1">
      <alignment horizontal="center" vertical="center"/>
    </xf>
    <xf numFmtId="178" fontId="4" fillId="0" borderId="2" xfId="2" applyNumberFormat="1" applyFont="1" applyBorder="1" applyAlignment="1" applyProtection="1">
      <alignment horizontal="center" vertical="center"/>
    </xf>
    <xf numFmtId="178" fontId="4" fillId="0" borderId="47" xfId="2" applyNumberFormat="1" applyFont="1" applyBorder="1" applyAlignment="1" applyProtection="1">
      <alignment horizontal="center" vertical="center"/>
    </xf>
    <xf numFmtId="0" fontId="4" fillId="0" borderId="22" xfId="3" applyFont="1" applyBorder="1" applyProtection="1">
      <alignment vertical="center"/>
    </xf>
    <xf numFmtId="0" fontId="4" fillId="0" borderId="23" xfId="3" applyFont="1" applyBorder="1" applyProtection="1">
      <alignment vertical="center"/>
    </xf>
    <xf numFmtId="0" fontId="4" fillId="0" borderId="26" xfId="3" applyFont="1" applyBorder="1" applyProtection="1">
      <alignment vertical="center"/>
    </xf>
    <xf numFmtId="0" fontId="4" fillId="0" borderId="71" xfId="3" applyFont="1" applyBorder="1" applyProtection="1">
      <alignment vertical="center"/>
    </xf>
    <xf numFmtId="0" fontId="4" fillId="0" borderId="51" xfId="3" applyFont="1" applyBorder="1" applyProtection="1">
      <alignment vertical="center"/>
    </xf>
    <xf numFmtId="0" fontId="4" fillId="0" borderId="46" xfId="3" applyFont="1" applyBorder="1" applyProtection="1">
      <alignment vertical="center"/>
    </xf>
    <xf numFmtId="0" fontId="4" fillId="0" borderId="17" xfId="3" applyFont="1" applyBorder="1" applyProtection="1">
      <alignment vertical="center"/>
    </xf>
    <xf numFmtId="0" fontId="4" fillId="0" borderId="54" xfId="3" applyFont="1" applyBorder="1" applyProtection="1">
      <alignment vertical="center"/>
    </xf>
    <xf numFmtId="0" fontId="4" fillId="0" borderId="55" xfId="3" applyFont="1" applyBorder="1" applyProtection="1">
      <alignment vertical="center"/>
    </xf>
    <xf numFmtId="0" fontId="4" fillId="0" borderId="56" xfId="3" applyFont="1" applyBorder="1" applyProtection="1">
      <alignment vertical="center"/>
    </xf>
    <xf numFmtId="180" fontId="4" fillId="0" borderId="31" xfId="0" applyNumberFormat="1" applyFont="1" applyBorder="1" applyProtection="1">
      <alignment vertical="center"/>
    </xf>
    <xf numFmtId="180" fontId="4" fillId="0" borderId="32" xfId="0" applyNumberFormat="1" applyFont="1" applyBorder="1" applyProtection="1">
      <alignment vertical="center"/>
    </xf>
    <xf numFmtId="180" fontId="4" fillId="0" borderId="33" xfId="0" applyNumberFormat="1" applyFont="1" applyBorder="1" applyProtection="1">
      <alignment vertical="center"/>
    </xf>
    <xf numFmtId="178" fontId="4" fillId="0" borderId="0" xfId="2" applyNumberFormat="1" applyFont="1" applyAlignment="1" applyProtection="1">
      <alignment horizontal="right" vertical="center"/>
    </xf>
    <xf numFmtId="178" fontId="4" fillId="0" borderId="0" xfId="2" applyNumberFormat="1" applyFont="1" applyProtection="1">
      <alignment vertical="center"/>
    </xf>
    <xf numFmtId="178" fontId="15" fillId="0" borderId="29" xfId="2" applyNumberFormat="1" applyFont="1" applyBorder="1" applyAlignment="1" applyProtection="1">
      <alignment horizontal="right" vertical="center"/>
    </xf>
    <xf numFmtId="178" fontId="4" fillId="0" borderId="0" xfId="3" applyNumberFormat="1" applyFont="1" applyProtection="1">
      <alignment vertical="center"/>
    </xf>
    <xf numFmtId="178" fontId="4" fillId="0" borderId="16" xfId="2" applyNumberFormat="1" applyFont="1" applyBorder="1" applyProtection="1">
      <alignment vertical="center"/>
    </xf>
    <xf numFmtId="178" fontId="4" fillId="0" borderId="5" xfId="2" applyNumberFormat="1" applyFont="1" applyBorder="1" applyProtection="1">
      <alignment vertical="center"/>
    </xf>
    <xf numFmtId="178" fontId="4" fillId="0" borderId="7" xfId="2" applyNumberFormat="1" applyFont="1" applyBorder="1" applyProtection="1">
      <alignment vertical="center"/>
    </xf>
    <xf numFmtId="178" fontId="4" fillId="0" borderId="27" xfId="2" applyNumberFormat="1" applyFont="1" applyBorder="1" applyProtection="1">
      <alignment vertical="center"/>
    </xf>
    <xf numFmtId="178" fontId="4" fillId="0" borderId="0" xfId="2" applyNumberFormat="1" applyFont="1" applyProtection="1">
      <alignment vertical="center"/>
    </xf>
    <xf numFmtId="178" fontId="4" fillId="0" borderId="29" xfId="2" applyNumberFormat="1" applyFont="1" applyBorder="1" applyProtection="1">
      <alignment vertical="center"/>
    </xf>
    <xf numFmtId="178" fontId="4" fillId="0" borderId="17" xfId="2" applyNumberFormat="1" applyFont="1" applyBorder="1" applyProtection="1">
      <alignment vertical="center"/>
    </xf>
    <xf numFmtId="178" fontId="4" fillId="0" borderId="10" xfId="2" applyNumberFormat="1" applyFont="1" applyBorder="1" applyProtection="1">
      <alignment vertical="center"/>
    </xf>
    <xf numFmtId="178" fontId="4" fillId="0" borderId="12" xfId="2" applyNumberFormat="1" applyFont="1" applyBorder="1" applyProtection="1">
      <alignment vertical="center"/>
    </xf>
    <xf numFmtId="178" fontId="4" fillId="0" borderId="24" xfId="2" quotePrefix="1" applyNumberFormat="1" applyFont="1" applyBorder="1" applyProtection="1">
      <alignment vertical="center"/>
    </xf>
    <xf numFmtId="178" fontId="4" fillId="0" borderId="20" xfId="2" quotePrefix="1" applyNumberFormat="1" applyFont="1" applyBorder="1" applyProtection="1">
      <alignment vertical="center"/>
    </xf>
    <xf numFmtId="178" fontId="4" fillId="0" borderId="21" xfId="2" quotePrefix="1" applyNumberFormat="1" applyFont="1" applyBorder="1" applyProtection="1">
      <alignment vertical="center"/>
    </xf>
    <xf numFmtId="0" fontId="17" fillId="0" borderId="0" xfId="3" applyFont="1" applyProtection="1">
      <alignment vertical="center"/>
    </xf>
    <xf numFmtId="178" fontId="17" fillId="0" borderId="0" xfId="3" applyNumberFormat="1" applyFont="1" applyProtection="1">
      <alignment vertical="center"/>
    </xf>
    <xf numFmtId="0" fontId="4" fillId="0" borderId="22" xfId="0" applyFont="1" applyBorder="1" applyProtection="1">
      <alignment vertical="center"/>
    </xf>
    <xf numFmtId="0" fontId="4" fillId="0" borderId="23" xfId="0" applyFont="1" applyBorder="1" applyProtection="1">
      <alignment vertical="center"/>
    </xf>
    <xf numFmtId="0" fontId="4" fillId="0" borderId="26" xfId="0" applyFont="1" applyBorder="1" applyProtection="1">
      <alignment vertical="center"/>
    </xf>
    <xf numFmtId="38" fontId="4" fillId="0" borderId="16" xfId="2" applyNumberFormat="1" applyFont="1" applyBorder="1" applyAlignment="1" applyProtection="1">
      <alignment horizontal="right" vertical="center"/>
    </xf>
    <xf numFmtId="38" fontId="4" fillId="0" borderId="5" xfId="2" applyNumberFormat="1" applyFont="1" applyBorder="1" applyAlignment="1" applyProtection="1">
      <alignment horizontal="right" vertical="center"/>
    </xf>
    <xf numFmtId="38" fontId="4" fillId="0" borderId="7" xfId="2" applyNumberFormat="1" applyFont="1" applyBorder="1" applyAlignment="1" applyProtection="1">
      <alignment horizontal="right" vertical="center"/>
    </xf>
    <xf numFmtId="0" fontId="4" fillId="0" borderId="63" xfId="0" applyFont="1" applyBorder="1" applyProtection="1">
      <alignment vertical="center"/>
    </xf>
    <xf numFmtId="0" fontId="4" fillId="0" borderId="39" xfId="0" applyFont="1" applyBorder="1" applyProtection="1">
      <alignment vertical="center"/>
    </xf>
    <xf numFmtId="0" fontId="4" fillId="0" borderId="64" xfId="0" applyFont="1" applyBorder="1" applyProtection="1">
      <alignment vertical="center"/>
    </xf>
    <xf numFmtId="38" fontId="4" fillId="0" borderId="17" xfId="2" applyNumberFormat="1" applyFont="1" applyBorder="1" applyAlignment="1" applyProtection="1">
      <alignment horizontal="right" vertical="center"/>
    </xf>
    <xf numFmtId="38" fontId="4" fillId="0" borderId="10" xfId="2" applyNumberFormat="1" applyFont="1" applyBorder="1" applyAlignment="1" applyProtection="1">
      <alignment horizontal="right" vertical="center"/>
    </xf>
    <xf numFmtId="38" fontId="4" fillId="0" borderId="12" xfId="2" applyNumberFormat="1" applyFont="1" applyBorder="1" applyAlignment="1" applyProtection="1">
      <alignment horizontal="right" vertical="center"/>
    </xf>
    <xf numFmtId="0" fontId="4" fillId="0" borderId="60" xfId="0" applyFont="1" applyBorder="1" applyProtection="1">
      <alignment vertical="center"/>
    </xf>
    <xf numFmtId="0" fontId="4" fillId="0" borderId="14" xfId="0" applyFont="1" applyBorder="1" applyProtection="1">
      <alignment vertical="center"/>
    </xf>
    <xf numFmtId="0" fontId="4" fillId="0" borderId="59" xfId="0" applyFont="1" applyBorder="1" applyProtection="1">
      <alignment vertical="center"/>
    </xf>
    <xf numFmtId="38" fontId="4" fillId="0" borderId="60" xfId="2" applyNumberFormat="1" applyFont="1" applyBorder="1" applyAlignment="1" applyProtection="1">
      <alignment horizontal="right" vertical="center"/>
    </xf>
    <xf numFmtId="38" fontId="4" fillId="0" borderId="14" xfId="2" applyNumberFormat="1" applyFont="1" applyBorder="1" applyAlignment="1" applyProtection="1">
      <alignment horizontal="right" vertical="center"/>
    </xf>
    <xf numFmtId="38" fontId="4" fillId="0" borderId="59" xfId="2" applyNumberFormat="1" applyFont="1" applyBorder="1" applyAlignment="1" applyProtection="1">
      <alignment horizontal="right" vertical="center"/>
    </xf>
    <xf numFmtId="0" fontId="20" fillId="0" borderId="0" xfId="0" applyFont="1" applyProtection="1">
      <alignment vertical="center"/>
    </xf>
    <xf numFmtId="182" fontId="4" fillId="0" borderId="0" xfId="2" applyNumberFormat="1" applyFont="1" applyAlignment="1" applyProtection="1">
      <alignment horizontal="right" vertical="center"/>
    </xf>
    <xf numFmtId="0" fontId="27" fillId="0" borderId="0" xfId="3" applyFont="1" applyAlignment="1" applyProtection="1">
      <alignment horizontal="left" vertical="center" wrapText="1"/>
    </xf>
    <xf numFmtId="0" fontId="30" fillId="0" borderId="29" xfId="3" applyFont="1" applyBorder="1" applyProtection="1">
      <alignment vertical="center"/>
    </xf>
    <xf numFmtId="0" fontId="4" fillId="0" borderId="28" xfId="0" applyFont="1" applyBorder="1" applyAlignment="1" applyProtection="1">
      <alignment horizontal="left" vertical="center"/>
    </xf>
    <xf numFmtId="0" fontId="4" fillId="0" borderId="57" xfId="0" applyFont="1" applyBorder="1" applyAlignment="1" applyProtection="1">
      <alignment horizontal="center" vertical="center"/>
    </xf>
    <xf numFmtId="49" fontId="4" fillId="0" borderId="28"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4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6" xfId="0" applyFont="1" applyBorder="1" applyAlignment="1" applyProtection="1">
      <alignment horizontal="left" vertical="center"/>
    </xf>
    <xf numFmtId="0" fontId="30" fillId="0" borderId="29" xfId="0" applyFont="1" applyBorder="1" applyAlignment="1" applyProtection="1">
      <alignment horizontal="left" vertical="top"/>
    </xf>
    <xf numFmtId="180" fontId="4" fillId="0" borderId="29" xfId="0" applyNumberFormat="1" applyFont="1" applyBorder="1" applyProtection="1">
      <alignment vertical="center"/>
    </xf>
    <xf numFmtId="0" fontId="4" fillId="0" borderId="16"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7" xfId="0" applyFont="1" applyBorder="1" applyAlignment="1" applyProtection="1">
      <alignment horizontal="left" vertical="center"/>
    </xf>
    <xf numFmtId="49" fontId="4" fillId="3" borderId="5" xfId="0" applyNumberFormat="1"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3" xfId="0" applyFont="1" applyFill="1" applyBorder="1" applyAlignment="1" applyProtection="1">
      <alignment horizontal="left" vertical="center"/>
    </xf>
    <xf numFmtId="0" fontId="4" fillId="3" borderId="23" xfId="3" applyFont="1" applyFill="1" applyBorder="1" applyProtection="1">
      <alignment vertical="center"/>
    </xf>
    <xf numFmtId="0" fontId="4" fillId="3" borderId="26" xfId="0" applyFont="1" applyFill="1" applyBorder="1" applyAlignment="1" applyProtection="1">
      <alignment horizontal="left" vertical="center"/>
    </xf>
    <xf numFmtId="0" fontId="4" fillId="0" borderId="17"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30" fillId="0" borderId="29" xfId="0" applyFont="1" applyBorder="1" applyAlignment="1" applyProtection="1">
      <alignment vertical="top"/>
    </xf>
    <xf numFmtId="38" fontId="4" fillId="0" borderId="10" xfId="0" applyNumberFormat="1" applyFont="1" applyBorder="1" applyAlignment="1" applyProtection="1">
      <alignment horizontal="right" vertical="center"/>
    </xf>
    <xf numFmtId="0" fontId="4" fillId="0" borderId="63" xfId="0" applyFont="1" applyBorder="1" applyAlignment="1" applyProtection="1">
      <alignment horizontal="left" vertical="top"/>
    </xf>
    <xf numFmtId="0" fontId="4" fillId="0" borderId="39" xfId="0" applyFont="1" applyBorder="1" applyAlignment="1" applyProtection="1">
      <alignment horizontal="left" vertical="top"/>
    </xf>
    <xf numFmtId="0" fontId="4" fillId="0" borderId="64" xfId="0" applyFont="1" applyBorder="1" applyAlignment="1" applyProtection="1">
      <alignment horizontal="left" vertical="top"/>
    </xf>
    <xf numFmtId="0" fontId="4" fillId="0" borderId="12" xfId="3" applyFont="1" applyBorder="1" applyProtection="1">
      <alignment vertical="center"/>
    </xf>
    <xf numFmtId="38" fontId="13" fillId="0" borderId="0" xfId="3" applyNumberFormat="1" applyFont="1" applyAlignment="1" applyProtection="1">
      <alignment horizontal="right" vertical="center"/>
    </xf>
    <xf numFmtId="0" fontId="4" fillId="0" borderId="24" xfId="0" applyFont="1" applyBorder="1" applyAlignment="1" applyProtection="1">
      <alignment horizontal="left" vertical="top"/>
    </xf>
    <xf numFmtId="0" fontId="4" fillId="0" borderId="20" xfId="0" applyFont="1" applyBorder="1" applyAlignment="1" applyProtection="1">
      <alignment horizontal="left" vertical="top"/>
    </xf>
    <xf numFmtId="0" fontId="4" fillId="0" borderId="21" xfId="0" applyFont="1" applyBorder="1" applyAlignment="1" applyProtection="1">
      <alignment horizontal="left" vertical="top"/>
    </xf>
    <xf numFmtId="0" fontId="4" fillId="0" borderId="21" xfId="3" applyFont="1" applyBorder="1" applyProtection="1">
      <alignment vertical="center"/>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178" fontId="17" fillId="0" borderId="0" xfId="0" applyNumberFormat="1" applyFont="1" applyAlignment="1" applyProtection="1">
      <alignment vertical="top"/>
    </xf>
    <xf numFmtId="182" fontId="4" fillId="0" borderId="0" xfId="2" applyNumberFormat="1" applyFont="1" applyProtection="1">
      <alignment vertical="center"/>
    </xf>
    <xf numFmtId="177" fontId="17" fillId="0" borderId="0" xfId="0" applyNumberFormat="1" applyFont="1" applyAlignment="1" applyProtection="1">
      <alignment vertical="top"/>
    </xf>
    <xf numFmtId="182" fontId="4" fillId="0" borderId="0" xfId="2" applyNumberFormat="1" applyFont="1" applyAlignment="1" applyProtection="1">
      <alignment horizontal="center" vertical="center"/>
    </xf>
    <xf numFmtId="178" fontId="4" fillId="0" borderId="0" xfId="2" applyNumberFormat="1" applyFont="1" applyAlignment="1" applyProtection="1">
      <alignment horizontal="left" vertical="center"/>
    </xf>
    <xf numFmtId="0" fontId="4" fillId="0" borderId="0" xfId="0" applyFont="1" applyAlignment="1" applyProtection="1">
      <alignment horizontal="left" vertical="top"/>
    </xf>
    <xf numFmtId="0" fontId="4" fillId="0" borderId="0" xfId="0" applyFont="1" applyAlignment="1" applyProtection="1">
      <alignment horizontal="left" vertical="center"/>
    </xf>
    <xf numFmtId="182" fontId="17" fillId="0" borderId="0" xfId="0" applyNumberFormat="1" applyFont="1" applyAlignment="1" applyProtection="1">
      <alignment horizontal="right" vertical="top"/>
    </xf>
    <xf numFmtId="0" fontId="27" fillId="0" borderId="29" xfId="0" applyFont="1" applyBorder="1" applyAlignment="1" applyProtection="1">
      <alignment vertical="top"/>
    </xf>
    <xf numFmtId="182" fontId="4" fillId="0" borderId="17" xfId="2" applyNumberFormat="1" applyFont="1" applyBorder="1" applyProtection="1">
      <alignment vertical="center"/>
    </xf>
    <xf numFmtId="182" fontId="4" fillId="0" borderId="10" xfId="2" applyNumberFormat="1" applyFont="1" applyBorder="1" applyProtection="1">
      <alignment vertical="center"/>
    </xf>
    <xf numFmtId="182" fontId="4" fillId="0" borderId="12" xfId="2" applyNumberFormat="1" applyFont="1" applyBorder="1" applyProtection="1">
      <alignment vertical="center"/>
    </xf>
    <xf numFmtId="182" fontId="4" fillId="0" borderId="10" xfId="2" applyNumberFormat="1" applyFont="1" applyBorder="1" applyAlignment="1" applyProtection="1">
      <alignment horizontal="right" vertical="center"/>
    </xf>
    <xf numFmtId="182" fontId="4" fillId="0" borderId="12" xfId="2" applyNumberFormat="1" applyFont="1" applyBorder="1" applyAlignment="1" applyProtection="1">
      <alignment horizontal="right" vertical="center"/>
    </xf>
    <xf numFmtId="178" fontId="4" fillId="0" borderId="60" xfId="2" applyNumberFormat="1" applyFont="1" applyBorder="1" applyProtection="1">
      <alignment vertical="center"/>
    </xf>
    <xf numFmtId="178" fontId="4" fillId="0" borderId="14" xfId="2" applyNumberFormat="1" applyFont="1" applyBorder="1" applyProtection="1">
      <alignment vertical="center"/>
    </xf>
    <xf numFmtId="178" fontId="4" fillId="0" borderId="59" xfId="2" applyNumberFormat="1" applyFont="1" applyBorder="1" applyProtection="1">
      <alignment vertical="center"/>
    </xf>
    <xf numFmtId="178" fontId="17" fillId="0" borderId="0" xfId="2" applyNumberFormat="1" applyFont="1" applyAlignment="1" applyProtection="1">
      <alignment vertical="top"/>
    </xf>
    <xf numFmtId="178" fontId="17" fillId="0" borderId="0" xfId="2" applyNumberFormat="1" applyFont="1" applyProtection="1">
      <alignment vertical="center"/>
    </xf>
    <xf numFmtId="178" fontId="18" fillId="0" borderId="0" xfId="2" applyNumberFormat="1" applyFont="1" applyProtection="1">
      <alignment vertical="center"/>
    </xf>
    <xf numFmtId="182" fontId="18" fillId="0" borderId="0" xfId="2" applyNumberFormat="1" applyFont="1" applyProtection="1">
      <alignment vertical="center"/>
    </xf>
    <xf numFmtId="0" fontId="4" fillId="0" borderId="20" xfId="0" applyFont="1" applyBorder="1" applyAlignment="1" applyProtection="1">
      <alignment vertical="top"/>
    </xf>
    <xf numFmtId="182" fontId="18" fillId="0" borderId="20" xfId="0" applyNumberFormat="1" applyFont="1" applyBorder="1" applyAlignment="1" applyProtection="1">
      <alignment vertical="top"/>
    </xf>
    <xf numFmtId="0" fontId="28" fillId="0" borderId="21" xfId="0" applyFont="1" applyBorder="1" applyAlignment="1" applyProtection="1">
      <alignment vertical="top"/>
    </xf>
    <xf numFmtId="182" fontId="18" fillId="0" borderId="0" xfId="0" applyNumberFormat="1" applyFont="1" applyAlignment="1" applyProtection="1">
      <alignment vertical="top"/>
    </xf>
    <xf numFmtId="0" fontId="30" fillId="0" borderId="29" xfId="0" applyFont="1" applyBorder="1" applyProtection="1">
      <alignment vertical="center"/>
    </xf>
    <xf numFmtId="0" fontId="4" fillId="0" borderId="28" xfId="13" applyFont="1" applyBorder="1" applyAlignment="1" applyProtection="1">
      <alignment horizontal="center" vertical="center"/>
    </xf>
    <xf numFmtId="0" fontId="4" fillId="0" borderId="2" xfId="13" applyFont="1" applyBorder="1" applyProtection="1">
      <alignment vertical="center"/>
    </xf>
    <xf numFmtId="0" fontId="4" fillId="0" borderId="47" xfId="13" applyFont="1" applyBorder="1" applyProtection="1">
      <alignment vertical="center"/>
    </xf>
    <xf numFmtId="182" fontId="4" fillId="0" borderId="28" xfId="13" applyNumberFormat="1" applyFont="1" applyBorder="1" applyAlignment="1" applyProtection="1">
      <alignment horizontal="center" vertical="center"/>
    </xf>
    <xf numFmtId="182" fontId="4" fillId="0" borderId="2" xfId="13" applyNumberFormat="1" applyFont="1" applyBorder="1" applyAlignment="1" applyProtection="1">
      <alignment horizontal="center" vertical="center"/>
    </xf>
    <xf numFmtId="182" fontId="4" fillId="0" borderId="47" xfId="13" applyNumberFormat="1" applyFont="1" applyBorder="1" applyAlignment="1" applyProtection="1">
      <alignment horizontal="center" vertical="center"/>
    </xf>
    <xf numFmtId="180" fontId="4" fillId="0" borderId="3" xfId="13" applyNumberFormat="1" applyFont="1" applyBorder="1" applyProtection="1">
      <alignment vertical="center"/>
    </xf>
    <xf numFmtId="0" fontId="4" fillId="0" borderId="4" xfId="7" applyFont="1" applyBorder="1" applyProtection="1">
      <alignment vertical="center"/>
    </xf>
    <xf numFmtId="0" fontId="4" fillId="0" borderId="5" xfId="7" applyFont="1" applyBorder="1" applyProtection="1">
      <alignment vertical="center"/>
    </xf>
    <xf numFmtId="0" fontId="4" fillId="0" borderId="7" xfId="7" applyFont="1" applyBorder="1" applyProtection="1">
      <alignment vertical="center"/>
    </xf>
    <xf numFmtId="180" fontId="4" fillId="0" borderId="40" xfId="13" applyNumberFormat="1" applyFont="1" applyBorder="1" applyProtection="1">
      <alignment vertical="center"/>
    </xf>
    <xf numFmtId="0" fontId="4" fillId="0" borderId="9" xfId="7" applyFont="1" applyBorder="1" applyProtection="1">
      <alignment vertical="center"/>
    </xf>
    <xf numFmtId="0" fontId="4" fillId="0" borderId="10" xfId="7" applyFont="1" applyBorder="1" applyProtection="1">
      <alignment vertical="center"/>
    </xf>
    <xf numFmtId="0" fontId="4" fillId="0" borderId="12" xfId="7" applyFont="1" applyBorder="1" applyProtection="1">
      <alignment vertical="center"/>
    </xf>
    <xf numFmtId="180" fontId="4" fillId="0" borderId="45" xfId="13" applyNumberFormat="1" applyFont="1" applyBorder="1" applyProtection="1">
      <alignment vertical="center"/>
    </xf>
    <xf numFmtId="180" fontId="4" fillId="0" borderId="44" xfId="13" applyNumberFormat="1" applyFont="1" applyBorder="1" applyProtection="1">
      <alignment vertical="center"/>
    </xf>
    <xf numFmtId="0" fontId="4" fillId="0" borderId="37" xfId="7" applyFont="1" applyBorder="1" applyAlignment="1" applyProtection="1">
      <alignment horizontal="center" vertical="center" textRotation="255"/>
    </xf>
    <xf numFmtId="0" fontId="4" fillId="0" borderId="30" xfId="7" applyFont="1" applyBorder="1" applyAlignment="1" applyProtection="1">
      <alignment horizontal="center" vertical="center" textRotation="255"/>
    </xf>
    <xf numFmtId="0" fontId="4" fillId="0" borderId="42" xfId="7" applyFont="1" applyBorder="1" applyAlignment="1" applyProtection="1">
      <alignment horizontal="center" vertical="center" textRotation="255"/>
    </xf>
    <xf numFmtId="0" fontId="19" fillId="0" borderId="53" xfId="0" applyFont="1" applyBorder="1" applyProtection="1">
      <alignment vertical="center"/>
    </xf>
    <xf numFmtId="180" fontId="4" fillId="0" borderId="41" xfId="13" applyNumberFormat="1" applyFont="1" applyBorder="1" applyProtection="1">
      <alignment vertical="center"/>
    </xf>
    <xf numFmtId="0" fontId="4" fillId="0" borderId="13" xfId="7" applyFont="1" applyBorder="1" applyProtection="1">
      <alignment vertical="center"/>
    </xf>
    <xf numFmtId="0" fontId="4" fillId="0" borderId="14" xfId="7" applyFont="1" applyBorder="1" applyProtection="1">
      <alignment vertical="center"/>
    </xf>
    <xf numFmtId="0" fontId="4" fillId="0" borderId="59" xfId="7" applyFont="1" applyBorder="1" applyProtection="1">
      <alignment vertical="center"/>
    </xf>
    <xf numFmtId="0" fontId="4" fillId="0" borderId="2" xfId="0" applyFont="1" applyBorder="1" applyProtection="1">
      <alignment vertical="center"/>
    </xf>
    <xf numFmtId="0" fontId="18" fillId="0" borderId="27" xfId="0" applyFont="1" applyBorder="1" applyAlignment="1" applyProtection="1">
      <alignment vertical="top"/>
    </xf>
    <xf numFmtId="0" fontId="13" fillId="0" borderId="0" xfId="0" applyFont="1" applyProtection="1">
      <alignment vertical="center"/>
    </xf>
    <xf numFmtId="0" fontId="25" fillId="0" borderId="29" xfId="0" applyFont="1" applyBorder="1" applyProtection="1">
      <alignment vertical="center"/>
    </xf>
    <xf numFmtId="0" fontId="13" fillId="0" borderId="0" xfId="0" applyFont="1" applyAlignment="1" applyProtection="1">
      <alignment vertical="top"/>
    </xf>
    <xf numFmtId="0" fontId="27" fillId="0" borderId="0" xfId="3" applyFont="1" applyAlignment="1" applyProtection="1">
      <alignment vertical="top"/>
    </xf>
    <xf numFmtId="0" fontId="17" fillId="0" borderId="0" xfId="3" applyFont="1" applyAlignment="1" applyProtection="1">
      <alignment vertical="top"/>
    </xf>
    <xf numFmtId="0" fontId="30" fillId="0" borderId="29" xfId="3" applyFont="1" applyBorder="1" applyAlignment="1" applyProtection="1">
      <alignment vertical="top"/>
    </xf>
    <xf numFmtId="0" fontId="17" fillId="0" borderId="0" xfId="3" applyFont="1" applyAlignment="1" applyProtection="1">
      <alignment horizontal="right" vertical="top"/>
    </xf>
    <xf numFmtId="0" fontId="25" fillId="0" borderId="0" xfId="0" applyFont="1" applyProtection="1">
      <alignment vertical="center"/>
    </xf>
    <xf numFmtId="180" fontId="17" fillId="0" borderId="0" xfId="0" applyNumberFormat="1" applyFont="1" applyAlignment="1" applyProtection="1">
      <alignment horizontal="left" vertical="center" wrapText="1"/>
    </xf>
    <xf numFmtId="180" fontId="30" fillId="0" borderId="29" xfId="0" applyNumberFormat="1" applyFont="1" applyBorder="1" applyProtection="1">
      <alignment vertical="center"/>
    </xf>
    <xf numFmtId="180" fontId="17" fillId="0" borderId="0" xfId="0" applyNumberFormat="1" applyFont="1" applyProtection="1">
      <alignment vertical="center"/>
    </xf>
    <xf numFmtId="0" fontId="4" fillId="0" borderId="18" xfId="0" applyFont="1" applyBorder="1" applyAlignment="1" applyProtection="1">
      <alignment horizontal="left" vertical="center"/>
    </xf>
    <xf numFmtId="0" fontId="4" fillId="0" borderId="36" xfId="0" applyFont="1" applyBorder="1" applyAlignment="1" applyProtection="1">
      <alignment horizontal="center" vertical="center"/>
    </xf>
    <xf numFmtId="178" fontId="4" fillId="0" borderId="36" xfId="0" applyNumberFormat="1" applyFont="1" applyBorder="1" applyAlignment="1" applyProtection="1">
      <alignment horizontal="center" vertical="center"/>
    </xf>
    <xf numFmtId="0" fontId="4" fillId="0" borderId="2" xfId="3" applyFont="1" applyBorder="1" applyAlignment="1" applyProtection="1">
      <alignment horizontal="left" vertical="center"/>
    </xf>
    <xf numFmtId="0" fontId="4" fillId="0" borderId="19" xfId="3" applyFont="1" applyBorder="1" applyAlignment="1" applyProtection="1">
      <alignment horizontal="left" vertical="center" wrapText="1"/>
    </xf>
    <xf numFmtId="0" fontId="4" fillId="0" borderId="19" xfId="3" applyFont="1" applyBorder="1" applyAlignment="1" applyProtection="1">
      <alignment horizontal="left" vertical="center"/>
    </xf>
    <xf numFmtId="0" fontId="4" fillId="0" borderId="25" xfId="3" applyFont="1" applyBorder="1" applyAlignment="1" applyProtection="1">
      <alignment horizontal="left" vertical="center" wrapText="1"/>
    </xf>
    <xf numFmtId="0" fontId="15" fillId="0" borderId="53" xfId="3" applyFont="1" applyBorder="1" applyProtection="1">
      <alignment vertical="center"/>
    </xf>
    <xf numFmtId="180" fontId="4" fillId="0" borderId="16" xfId="13" applyNumberFormat="1" applyFont="1" applyBorder="1" applyProtection="1">
      <alignment vertical="center"/>
    </xf>
    <xf numFmtId="0" fontId="4" fillId="0" borderId="19" xfId="13" applyFont="1" applyBorder="1" applyAlignment="1" applyProtection="1">
      <alignment horizontal="center" vertical="center" wrapText="1"/>
    </xf>
    <xf numFmtId="0" fontId="4" fillId="0" borderId="4" xfId="13" applyFont="1" applyBorder="1" applyProtection="1">
      <alignment vertical="center"/>
    </xf>
    <xf numFmtId="0" fontId="4" fillId="0" borderId="5" xfId="13" applyFont="1" applyBorder="1" applyProtection="1">
      <alignment vertical="center"/>
    </xf>
    <xf numFmtId="0" fontId="4" fillId="0" borderId="6" xfId="13" applyFont="1" applyBorder="1" applyProtection="1">
      <alignment vertical="center"/>
    </xf>
    <xf numFmtId="0" fontId="4" fillId="0" borderId="25" xfId="0" applyFont="1" applyBorder="1" applyAlignment="1" applyProtection="1">
      <alignment horizontal="left" vertical="center"/>
    </xf>
    <xf numFmtId="0" fontId="4" fillId="0" borderId="52" xfId="0" applyFont="1" applyBorder="1" applyAlignment="1" applyProtection="1">
      <alignment horizontal="left" vertical="center"/>
    </xf>
    <xf numFmtId="180" fontId="4" fillId="0" borderId="17" xfId="13" applyNumberFormat="1" applyFont="1" applyBorder="1" applyProtection="1">
      <alignment vertical="center"/>
    </xf>
    <xf numFmtId="0" fontId="4" fillId="0" borderId="30" xfId="13" applyFont="1" applyBorder="1" applyAlignment="1" applyProtection="1">
      <alignment horizontal="center" vertical="center"/>
    </xf>
    <xf numFmtId="0" fontId="4" fillId="0" borderId="9" xfId="13" applyFont="1" applyBorder="1" applyProtection="1">
      <alignment vertical="center"/>
    </xf>
    <xf numFmtId="0" fontId="4" fillId="0" borderId="10" xfId="13" applyFont="1" applyBorder="1" applyProtection="1">
      <alignment vertical="center"/>
    </xf>
    <xf numFmtId="0" fontId="4" fillId="0" borderId="11" xfId="13" applyFont="1" applyBorder="1" applyProtection="1">
      <alignment vertical="center"/>
    </xf>
    <xf numFmtId="0" fontId="4" fillId="0" borderId="69" xfId="0" applyFont="1" applyBorder="1" applyAlignment="1" applyProtection="1">
      <alignment horizontal="left" vertical="center"/>
    </xf>
    <xf numFmtId="0" fontId="4" fillId="0" borderId="0" xfId="0" applyFont="1" applyAlignment="1" applyProtection="1">
      <alignment horizontal="left" vertical="center"/>
    </xf>
    <xf numFmtId="0" fontId="4" fillId="0" borderId="49" xfId="0" applyFont="1" applyBorder="1" applyAlignment="1" applyProtection="1">
      <alignment horizontal="left" vertical="center"/>
    </xf>
    <xf numFmtId="180" fontId="4" fillId="0" borderId="63" xfId="13" applyNumberFormat="1" applyFont="1" applyBorder="1" applyProtection="1">
      <alignment vertical="center"/>
    </xf>
    <xf numFmtId="0" fontId="4" fillId="0" borderId="72" xfId="13" applyFont="1" applyBorder="1" applyAlignment="1" applyProtection="1">
      <alignment horizontal="center" vertical="center"/>
    </xf>
    <xf numFmtId="0" fontId="4" fillId="0" borderId="13" xfId="13" applyFont="1" applyBorder="1" applyProtection="1">
      <alignment vertical="center"/>
    </xf>
    <xf numFmtId="0" fontId="4" fillId="0" borderId="14" xfId="13" applyFont="1" applyBorder="1" applyProtection="1">
      <alignment vertical="center"/>
    </xf>
    <xf numFmtId="0" fontId="4" fillId="0" borderId="15" xfId="13" applyFont="1" applyBorder="1" applyProtection="1">
      <alignment vertical="center"/>
    </xf>
    <xf numFmtId="0" fontId="4" fillId="0" borderId="73"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48" xfId="0" applyFont="1" applyBorder="1" applyAlignment="1" applyProtection="1">
      <alignment horizontal="left" vertical="center"/>
    </xf>
    <xf numFmtId="0" fontId="4" fillId="3" borderId="19" xfId="13" applyFont="1" applyFill="1" applyBorder="1" applyAlignment="1" applyProtection="1">
      <alignment horizontal="center"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30" xfId="13" applyFont="1" applyBorder="1" applyAlignment="1" applyProtection="1">
      <alignment horizontal="center" vertical="center" wrapText="1"/>
    </xf>
    <xf numFmtId="0" fontId="4" fillId="3" borderId="30" xfId="13" applyFont="1" applyFill="1" applyBorder="1" applyAlignment="1" applyProtection="1">
      <alignment horizontal="center" vertical="center"/>
    </xf>
    <xf numFmtId="0" fontId="4" fillId="3" borderId="38" xfId="3" applyFont="1" applyFill="1" applyBorder="1" applyAlignment="1" applyProtection="1">
      <alignment horizontal="left" vertical="center"/>
    </xf>
    <xf numFmtId="0" fontId="4" fillId="3" borderId="39" xfId="3" applyFont="1" applyFill="1" applyBorder="1" applyAlignment="1" applyProtection="1">
      <alignment horizontal="left" vertical="center"/>
    </xf>
    <xf numFmtId="49" fontId="4" fillId="3" borderId="39" xfId="0" applyNumberFormat="1" applyFont="1" applyFill="1" applyBorder="1" applyAlignment="1" applyProtection="1">
      <alignment horizontal="center" vertical="center"/>
    </xf>
    <xf numFmtId="0" fontId="4" fillId="3" borderId="69" xfId="3" applyFont="1" applyFill="1" applyBorder="1" applyAlignment="1" applyProtection="1">
      <alignment horizontal="left" vertical="center"/>
    </xf>
    <xf numFmtId="0" fontId="4" fillId="3" borderId="0" xfId="3" applyFont="1" applyFill="1" applyAlignment="1" applyProtection="1">
      <alignment horizontal="left" vertical="center"/>
    </xf>
    <xf numFmtId="49" fontId="4" fillId="3" borderId="0" xfId="0" applyNumberFormat="1" applyFont="1" applyFill="1" applyAlignment="1" applyProtection="1">
      <alignment horizontal="center" vertical="center"/>
    </xf>
    <xf numFmtId="180" fontId="4" fillId="0" borderId="60" xfId="13" applyNumberFormat="1" applyFont="1" applyBorder="1" applyProtection="1">
      <alignment vertical="center"/>
    </xf>
    <xf numFmtId="0" fontId="4" fillId="0" borderId="72" xfId="13" applyFont="1" applyBorder="1" applyAlignment="1" applyProtection="1">
      <alignment horizontal="center" vertical="center" wrapText="1"/>
    </xf>
    <xf numFmtId="0" fontId="4" fillId="3" borderId="72" xfId="13" applyFont="1" applyFill="1" applyBorder="1" applyAlignment="1" applyProtection="1">
      <alignment horizontal="center" vertical="center"/>
    </xf>
    <xf numFmtId="0" fontId="4" fillId="3" borderId="73" xfId="3" applyFont="1" applyFill="1" applyBorder="1" applyAlignment="1" applyProtection="1">
      <alignment horizontal="left" vertical="center"/>
    </xf>
    <xf numFmtId="0" fontId="4" fillId="3" borderId="20" xfId="3" applyFont="1" applyFill="1" applyBorder="1" applyAlignment="1" applyProtection="1">
      <alignment horizontal="left" vertical="center"/>
    </xf>
    <xf numFmtId="49" fontId="4" fillId="3" borderId="20" xfId="0" applyNumberFormat="1" applyFont="1" applyFill="1" applyBorder="1" applyAlignment="1" applyProtection="1">
      <alignment horizontal="center" vertical="center"/>
    </xf>
    <xf numFmtId="180" fontId="4" fillId="0" borderId="71" xfId="13" applyNumberFormat="1" applyFont="1" applyBorder="1" applyProtection="1">
      <alignment vertical="center"/>
    </xf>
    <xf numFmtId="0" fontId="4" fillId="0" borderId="19" xfId="0" applyFont="1" applyBorder="1" applyAlignment="1" applyProtection="1">
      <alignment horizontal="center" vertical="center" textRotation="255"/>
    </xf>
    <xf numFmtId="0" fontId="4" fillId="0" borderId="4" xfId="0" applyFont="1" applyBorder="1" applyProtection="1">
      <alignment vertical="center"/>
    </xf>
    <xf numFmtId="0" fontId="4" fillId="0" borderId="5" xfId="0" applyFont="1" applyBorder="1" applyProtection="1">
      <alignment vertical="center"/>
    </xf>
    <xf numFmtId="0" fontId="4" fillId="0" borderId="6" xfId="0" applyFont="1" applyBorder="1" applyProtection="1">
      <alignment vertical="center"/>
    </xf>
    <xf numFmtId="0" fontId="4" fillId="0" borderId="30" xfId="0" applyFont="1" applyBorder="1" applyAlignment="1" applyProtection="1">
      <alignment horizontal="center" vertical="center" textRotation="255"/>
    </xf>
    <xf numFmtId="0" fontId="4" fillId="0" borderId="42" xfId="0" applyFont="1" applyBorder="1" applyAlignment="1" applyProtection="1">
      <alignment horizontal="center" vertical="center" textRotation="255"/>
    </xf>
    <xf numFmtId="0" fontId="4" fillId="0" borderId="50" xfId="0" applyFont="1" applyBorder="1" applyAlignment="1" applyProtection="1">
      <alignment horizontal="left" vertical="center"/>
    </xf>
    <xf numFmtId="0" fontId="4" fillId="0" borderId="51" xfId="0" applyFont="1" applyBorder="1" applyAlignment="1" applyProtection="1">
      <alignment horizontal="left" vertical="center"/>
    </xf>
    <xf numFmtId="0" fontId="4" fillId="0" borderId="43" xfId="0" applyFont="1" applyBorder="1" applyAlignment="1" applyProtection="1">
      <alignment horizontal="left" vertical="center"/>
    </xf>
    <xf numFmtId="178" fontId="13" fillId="3" borderId="37" xfId="13" applyNumberFormat="1" applyFont="1" applyFill="1" applyBorder="1" applyAlignment="1" applyProtection="1">
      <alignment horizontal="center" vertical="center"/>
    </xf>
    <xf numFmtId="0" fontId="13" fillId="3" borderId="38" xfId="3" applyFont="1" applyFill="1" applyBorder="1" applyAlignment="1" applyProtection="1">
      <alignment horizontal="center" vertical="center"/>
    </xf>
    <xf numFmtId="0" fontId="13" fillId="3" borderId="39" xfId="3" applyFont="1" applyFill="1" applyBorder="1" applyAlignment="1" applyProtection="1">
      <alignment horizontal="center" vertical="center"/>
    </xf>
    <xf numFmtId="49" fontId="13" fillId="3" borderId="39" xfId="3" applyNumberFormat="1" applyFont="1" applyFill="1" applyBorder="1" applyAlignment="1" applyProtection="1">
      <alignment horizontal="center" vertical="center"/>
    </xf>
    <xf numFmtId="0" fontId="13" fillId="3" borderId="64" xfId="3" applyFont="1" applyFill="1" applyBorder="1" applyAlignment="1" applyProtection="1">
      <alignment horizontal="center" vertical="center"/>
    </xf>
    <xf numFmtId="178" fontId="13" fillId="3" borderId="30" xfId="13" applyNumberFormat="1" applyFont="1" applyFill="1" applyBorder="1" applyAlignment="1" applyProtection="1">
      <alignment horizontal="center" vertical="center"/>
    </xf>
    <xf numFmtId="0" fontId="13" fillId="3" borderId="69" xfId="3" applyFont="1" applyFill="1" applyBorder="1" applyAlignment="1" applyProtection="1">
      <alignment horizontal="center" vertical="center"/>
    </xf>
    <xf numFmtId="0" fontId="13" fillId="3" borderId="0" xfId="3" applyFont="1" applyFill="1" applyAlignment="1" applyProtection="1">
      <alignment horizontal="center" vertical="center"/>
    </xf>
    <xf numFmtId="49" fontId="13" fillId="3" borderId="0" xfId="3" applyNumberFormat="1" applyFont="1" applyFill="1" applyAlignment="1" applyProtection="1">
      <alignment horizontal="center" vertical="center"/>
    </xf>
    <xf numFmtId="0" fontId="13" fillId="3" borderId="29" xfId="3" applyFont="1" applyFill="1" applyBorder="1" applyAlignment="1" applyProtection="1">
      <alignment horizontal="center" vertical="center"/>
    </xf>
    <xf numFmtId="178" fontId="13" fillId="3" borderId="72" xfId="13" applyNumberFormat="1" applyFont="1" applyFill="1" applyBorder="1" applyAlignment="1" applyProtection="1">
      <alignment horizontal="center" vertical="center"/>
    </xf>
    <xf numFmtId="0" fontId="13" fillId="3" borderId="73" xfId="3" applyFont="1" applyFill="1" applyBorder="1" applyAlignment="1" applyProtection="1">
      <alignment horizontal="center" vertical="center"/>
    </xf>
    <xf numFmtId="0" fontId="13" fillId="3" borderId="20" xfId="3" applyFont="1" applyFill="1" applyBorder="1" applyAlignment="1" applyProtection="1">
      <alignment horizontal="center" vertical="center"/>
    </xf>
    <xf numFmtId="49" fontId="13" fillId="3" borderId="20" xfId="3" applyNumberFormat="1" applyFont="1" applyFill="1" applyBorder="1" applyAlignment="1" applyProtection="1">
      <alignment horizontal="center" vertical="center"/>
    </xf>
    <xf numFmtId="0" fontId="13" fillId="3" borderId="21" xfId="3" applyFont="1" applyFill="1" applyBorder="1" applyAlignment="1" applyProtection="1">
      <alignment horizontal="center" vertical="center"/>
    </xf>
    <xf numFmtId="180" fontId="4" fillId="0" borderId="28" xfId="13" applyNumberFormat="1" applyFont="1" applyBorder="1" applyProtection="1">
      <alignment vertical="center"/>
    </xf>
    <xf numFmtId="0" fontId="4" fillId="0" borderId="1" xfId="0" applyFont="1" applyBorder="1" applyProtection="1">
      <alignment vertical="center"/>
    </xf>
    <xf numFmtId="0" fontId="4" fillId="0" borderId="18" xfId="0" applyFont="1" applyBorder="1" applyProtection="1">
      <alignment vertical="center"/>
    </xf>
    <xf numFmtId="0" fontId="4" fillId="3" borderId="36" xfId="13" applyFont="1" applyFill="1" applyBorder="1" applyAlignment="1" applyProtection="1">
      <alignment horizontal="center" vertical="center"/>
    </xf>
    <xf numFmtId="0" fontId="4" fillId="0" borderId="1" xfId="0" applyFont="1" applyBorder="1" applyAlignment="1" applyProtection="1">
      <alignment horizontal="left" vertical="center"/>
    </xf>
    <xf numFmtId="0" fontId="20" fillId="0" borderId="67" xfId="0" applyFont="1" applyBorder="1" applyAlignment="1" applyProtection="1">
      <alignment horizontal="center" vertical="center" textRotation="255" wrapText="1"/>
    </xf>
    <xf numFmtId="0" fontId="4" fillId="0" borderId="19" xfId="3" applyFont="1" applyBorder="1" applyAlignment="1" applyProtection="1">
      <alignment horizontal="center" vertical="center" textRotation="255"/>
    </xf>
    <xf numFmtId="0" fontId="20" fillId="0" borderId="8" xfId="0" applyFont="1" applyBorder="1" applyAlignment="1" applyProtection="1">
      <alignment horizontal="center" vertical="center" textRotation="255" wrapText="1"/>
    </xf>
    <xf numFmtId="0" fontId="4" fillId="0" borderId="30" xfId="3" applyFont="1" applyBorder="1" applyAlignment="1" applyProtection="1">
      <alignment horizontal="center" vertical="center" textRotation="255"/>
    </xf>
    <xf numFmtId="180" fontId="4" fillId="0" borderId="68" xfId="13" applyNumberFormat="1" applyFont="1" applyBorder="1" applyProtection="1">
      <alignment vertical="center"/>
    </xf>
    <xf numFmtId="0" fontId="20" fillId="0" borderId="58" xfId="0" applyFont="1" applyBorder="1" applyAlignment="1" applyProtection="1">
      <alignment horizontal="center" vertical="center" textRotation="255" wrapText="1"/>
    </xf>
    <xf numFmtId="0" fontId="4" fillId="3" borderId="72" xfId="13" applyFont="1" applyFill="1" applyBorder="1" applyAlignment="1" applyProtection="1">
      <alignment horizontal="center" vertical="center"/>
    </xf>
    <xf numFmtId="0" fontId="20" fillId="0" borderId="25" xfId="0" applyFont="1" applyBorder="1" applyAlignment="1" applyProtection="1">
      <alignment horizontal="center" vertical="center" textRotation="255"/>
    </xf>
    <xf numFmtId="0" fontId="20" fillId="0" borderId="23" xfId="0" applyFont="1" applyBorder="1" applyAlignment="1" applyProtection="1">
      <alignment horizontal="center" vertical="center" textRotation="255"/>
    </xf>
    <xf numFmtId="0" fontId="20" fillId="0" borderId="52" xfId="0" applyFont="1" applyBorder="1" applyAlignment="1" applyProtection="1">
      <alignment horizontal="center" vertical="center" textRotation="255"/>
    </xf>
    <xf numFmtId="0" fontId="20" fillId="0" borderId="69" xfId="0" applyFont="1" applyBorder="1" applyAlignment="1" applyProtection="1">
      <alignment horizontal="center" vertical="center" textRotation="255"/>
    </xf>
    <xf numFmtId="0" fontId="20" fillId="0" borderId="0" xfId="0" applyFont="1" applyAlignment="1" applyProtection="1">
      <alignment horizontal="center" vertical="center" textRotation="255"/>
    </xf>
    <xf numFmtId="0" fontId="20" fillId="0" borderId="49" xfId="0" applyFont="1" applyBorder="1" applyAlignment="1" applyProtection="1">
      <alignment horizontal="center" vertical="center" textRotation="255"/>
    </xf>
    <xf numFmtId="0" fontId="4" fillId="0" borderId="11" xfId="0" applyFont="1" applyBorder="1" applyAlignment="1" applyProtection="1">
      <alignment horizontal="left" vertical="center"/>
    </xf>
    <xf numFmtId="49" fontId="20" fillId="0" borderId="69" xfId="0" applyNumberFormat="1" applyFont="1" applyBorder="1" applyAlignment="1" applyProtection="1">
      <alignment horizontal="center" vertical="center" textRotation="255"/>
    </xf>
    <xf numFmtId="49" fontId="20" fillId="0" borderId="0" xfId="0" applyNumberFormat="1" applyFont="1" applyAlignment="1" applyProtection="1">
      <alignment horizontal="center" vertical="center" textRotation="255"/>
    </xf>
    <xf numFmtId="49" fontId="20" fillId="0" borderId="73" xfId="0" applyNumberFormat="1" applyFont="1" applyBorder="1" applyAlignment="1" applyProtection="1">
      <alignment horizontal="center" vertical="center" textRotation="255"/>
    </xf>
    <xf numFmtId="0" fontId="20" fillId="0" borderId="20" xfId="0" applyFont="1" applyBorder="1" applyAlignment="1" applyProtection="1">
      <alignment horizontal="center" vertical="center" textRotation="255"/>
    </xf>
    <xf numFmtId="49" fontId="20" fillId="0" borderId="20" xfId="0" applyNumberFormat="1" applyFont="1" applyBorder="1" applyAlignment="1" applyProtection="1">
      <alignment horizontal="center" vertical="center" textRotation="255"/>
    </xf>
    <xf numFmtId="0" fontId="20" fillId="0" borderId="48" xfId="0" applyFont="1" applyBorder="1" applyAlignment="1" applyProtection="1">
      <alignment horizontal="center" vertical="center" textRotation="255"/>
    </xf>
    <xf numFmtId="180" fontId="17" fillId="0" borderId="0" xfId="0" applyNumberFormat="1" applyFont="1" applyAlignment="1" applyProtection="1">
      <alignment horizontal="right" vertical="center"/>
    </xf>
    <xf numFmtId="178" fontId="4" fillId="0" borderId="23" xfId="0" applyNumberFormat="1" applyFont="1" applyBorder="1" applyProtection="1">
      <alignment vertical="center"/>
    </xf>
    <xf numFmtId="0" fontId="4" fillId="0" borderId="23" xfId="2" applyFont="1" applyBorder="1" applyProtection="1">
      <alignment vertical="center"/>
    </xf>
    <xf numFmtId="177" fontId="4" fillId="0" borderId="0" xfId="2" applyNumberFormat="1" applyFont="1" applyAlignment="1" applyProtection="1">
      <alignment horizontal="center" vertical="center"/>
    </xf>
    <xf numFmtId="178" fontId="4" fillId="0" borderId="0" xfId="2" applyNumberFormat="1" applyFont="1" applyAlignment="1" applyProtection="1">
      <alignment horizontal="center" vertical="center"/>
    </xf>
    <xf numFmtId="177" fontId="18" fillId="0" borderId="0" xfId="0" applyNumberFormat="1" applyFont="1" applyAlignment="1" applyProtection="1">
      <alignment vertical="top"/>
    </xf>
    <xf numFmtId="49" fontId="18" fillId="0" borderId="20" xfId="0" applyNumberFormat="1" applyFont="1" applyBorder="1" applyAlignment="1" applyProtection="1">
      <alignment vertical="top"/>
    </xf>
    <xf numFmtId="177" fontId="18" fillId="0" borderId="20" xfId="0" applyNumberFormat="1" applyFont="1" applyBorder="1" applyAlignment="1" applyProtection="1">
      <alignment vertical="top"/>
    </xf>
    <xf numFmtId="0" fontId="7" fillId="0" borderId="0" xfId="2" applyNumberFormat="1" applyFont="1" applyAlignment="1" applyProtection="1">
      <alignment horizontal="right" vertical="top"/>
    </xf>
    <xf numFmtId="0" fontId="4" fillId="0" borderId="0" xfId="7" applyNumberFormat="1" applyFont="1" applyProtection="1">
      <alignment vertical="center"/>
    </xf>
    <xf numFmtId="0" fontId="4" fillId="0" borderId="0" xfId="2" applyNumberFormat="1" applyFont="1" applyProtection="1">
      <alignment vertical="center"/>
    </xf>
    <xf numFmtId="0" fontId="4" fillId="0" borderId="0" xfId="2" applyNumberFormat="1" applyFont="1" applyAlignment="1" applyProtection="1">
      <alignment horizontal="left" vertical="center"/>
    </xf>
  </cellXfs>
  <cellStyles count="20">
    <cellStyle name="ハイパーリンク" xfId="1" builtinId="8"/>
    <cellStyle name="ハイパーリンク 2" xfId="16" xr:uid="{00000000-0005-0000-0000-000001000000}"/>
    <cellStyle name="桁区切り" xfId="19" builtinId="6"/>
    <cellStyle name="桁区切り 2" xfId="5" xr:uid="{00000000-0005-0000-0000-000003000000}"/>
    <cellStyle name="桁区切り 2 2" xfId="14" xr:uid="{00000000-0005-0000-0000-000004000000}"/>
    <cellStyle name="桁区切り 3" xfId="8" xr:uid="{00000000-0005-0000-0000-000005000000}"/>
    <cellStyle name="桁区切り 4" xfId="17" xr:uid="{00000000-0005-0000-0000-000006000000}"/>
    <cellStyle name="桁区切り 5" xfId="18" xr:uid="{00000000-0005-0000-0000-000007000000}"/>
    <cellStyle name="通貨 2" xfId="10" xr:uid="{00000000-0005-0000-0000-000008000000}"/>
    <cellStyle name="標準" xfId="0" builtinId="0"/>
    <cellStyle name="標準 2" xfId="11" xr:uid="{00000000-0005-0000-0000-00000A000000}"/>
    <cellStyle name="標準 3 3" xfId="4" xr:uid="{00000000-0005-0000-0000-00000B000000}"/>
    <cellStyle name="標準 4" xfId="9" xr:uid="{00000000-0005-0000-0000-00000C000000}"/>
    <cellStyle name="標準 5" xfId="3" xr:uid="{00000000-0005-0000-0000-00000D000000}"/>
    <cellStyle name="標準 5 2" xfId="2" xr:uid="{00000000-0005-0000-0000-00000E000000}"/>
    <cellStyle name="標準 5 2 2" xfId="7" xr:uid="{00000000-0005-0000-0000-00000F000000}"/>
    <cellStyle name="標準 5 2 2 2" xfId="13" xr:uid="{00000000-0005-0000-0000-000010000000}"/>
    <cellStyle name="標準 5 2 2 3" xfId="12" xr:uid="{00000000-0005-0000-0000-000011000000}"/>
    <cellStyle name="標準 8" xfId="15" xr:uid="{00000000-0005-0000-0000-000012000000}"/>
    <cellStyle name="標準 9" xfId="6" xr:uid="{00000000-0005-0000-0000-000013000000}"/>
  </cellStyles>
  <dxfs count="17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FFFF99"/>
      <color rgb="FFFF0000"/>
      <color rgb="FFA6A6A6"/>
      <color rgb="FFE2EFDA"/>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60"/>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13.625" style="146" hidden="1" customWidth="1"/>
    <col min="2" max="3" width="1.625" style="146" customWidth="1"/>
    <col min="4" max="4" width="5.625" style="146" customWidth="1"/>
    <col min="5" max="5" width="3.75" style="146" customWidth="1"/>
    <col min="6" max="6" width="3.875" style="146" customWidth="1"/>
    <col min="7" max="7" width="3.125" style="146" customWidth="1"/>
    <col min="8" max="8" width="12.5" style="146" customWidth="1"/>
    <col min="9" max="9" width="1.625" style="146" customWidth="1"/>
    <col min="10" max="10" width="10" style="146" customWidth="1"/>
    <col min="11" max="11" width="6.625" style="146" customWidth="1"/>
    <col min="12" max="12" width="8.75" style="146" customWidth="1"/>
    <col min="13" max="13" width="4.375" style="146" customWidth="1"/>
    <col min="14" max="14" width="4.625" style="146" customWidth="1"/>
    <col min="15" max="15" width="3.5" style="146" customWidth="1"/>
    <col min="16" max="16" width="18.25" style="146" customWidth="1"/>
    <col min="17" max="17" width="9.5" style="146" customWidth="1"/>
    <col min="18" max="19" width="6.625" style="146" customWidth="1"/>
    <col min="20" max="20" width="4.5" style="146" customWidth="1"/>
    <col min="21" max="21" width="8" style="146" customWidth="1"/>
    <col min="22" max="22" width="4.875" style="146" customWidth="1"/>
    <col min="23" max="24" width="4.375" style="146" customWidth="1"/>
    <col min="25" max="25" width="4.125" style="146" customWidth="1"/>
    <col min="26" max="26" width="2.625" style="147" customWidth="1"/>
    <col min="27" max="27" width="3.625" style="146" customWidth="1"/>
    <col min="28" max="16384" width="9" style="146"/>
  </cols>
  <sheetData>
    <row r="1" spans="1:27" ht="30" customHeight="1" x14ac:dyDescent="0.15">
      <c r="A1" s="516" t="s">
        <v>249</v>
      </c>
      <c r="B1" s="141"/>
      <c r="C1" s="142" t="s">
        <v>203</v>
      </c>
      <c r="D1" s="143"/>
      <c r="E1" s="143"/>
      <c r="F1" s="143"/>
      <c r="G1" s="143"/>
      <c r="H1" s="143"/>
      <c r="I1" s="143"/>
      <c r="J1" s="143"/>
      <c r="K1" s="143"/>
      <c r="L1" s="143"/>
      <c r="M1" s="143"/>
      <c r="N1" s="143"/>
      <c r="O1" s="143"/>
      <c r="P1" s="143"/>
      <c r="Q1" s="143"/>
      <c r="R1" s="143"/>
      <c r="S1" s="143"/>
      <c r="T1" s="143"/>
      <c r="U1" s="143"/>
      <c r="V1" s="143"/>
      <c r="W1" s="515" t="s">
        <v>262</v>
      </c>
      <c r="X1" s="144"/>
      <c r="Y1" s="144"/>
      <c r="Z1" s="144"/>
      <c r="AA1" s="145"/>
    </row>
    <row r="2" spans="1:27" ht="15.75" hidden="1" customHeight="1" x14ac:dyDescent="0.15">
      <c r="A2" s="516" t="s">
        <v>250</v>
      </c>
      <c r="B2" s="141"/>
      <c r="C2" s="147"/>
      <c r="D2" s="147"/>
      <c r="AA2" s="1"/>
    </row>
    <row r="3" spans="1:27" ht="30" customHeight="1" x14ac:dyDescent="0.15">
      <c r="A3" s="517" t="s">
        <v>263</v>
      </c>
      <c r="B3" s="148"/>
      <c r="C3" s="149" t="s">
        <v>257</v>
      </c>
      <c r="D3" s="149"/>
      <c r="E3" s="149"/>
      <c r="F3" s="149"/>
      <c r="G3" s="149"/>
      <c r="H3" s="149"/>
      <c r="I3" s="149"/>
      <c r="J3" s="149"/>
      <c r="K3" s="149"/>
      <c r="L3" s="149"/>
      <c r="M3" s="149"/>
      <c r="N3" s="149"/>
      <c r="O3" s="149"/>
      <c r="P3" s="149"/>
      <c r="Q3" s="149"/>
      <c r="R3" s="149"/>
      <c r="S3" s="149"/>
      <c r="T3" s="149"/>
      <c r="U3" s="149"/>
      <c r="V3" s="149"/>
      <c r="W3" s="149"/>
      <c r="X3" s="149"/>
      <c r="Y3" s="149"/>
      <c r="Z3" s="149"/>
    </row>
    <row r="4" spans="1:27" ht="5.25" customHeight="1" x14ac:dyDescent="0.15">
      <c r="A4" s="148"/>
      <c r="B4" s="148"/>
      <c r="C4" s="150"/>
      <c r="D4" s="151"/>
      <c r="E4" s="151"/>
      <c r="F4" s="151"/>
      <c r="G4" s="151"/>
      <c r="H4" s="151"/>
      <c r="I4" s="151"/>
      <c r="J4" s="151"/>
      <c r="K4" s="151"/>
      <c r="L4" s="151"/>
      <c r="M4" s="151"/>
      <c r="N4" s="151"/>
      <c r="O4" s="151"/>
      <c r="P4" s="151"/>
      <c r="Q4" s="151"/>
      <c r="R4" s="151"/>
      <c r="S4" s="151"/>
      <c r="T4" s="151"/>
      <c r="U4" s="151"/>
      <c r="V4" s="151"/>
      <c r="W4" s="151"/>
      <c r="X4" s="151"/>
      <c r="Y4" s="151"/>
      <c r="Z4" s="152"/>
    </row>
    <row r="5" spans="1:27" ht="15" customHeight="1" x14ac:dyDescent="0.15">
      <c r="A5" s="148"/>
      <c r="B5" s="148"/>
      <c r="C5" s="153" t="s">
        <v>256</v>
      </c>
      <c r="Z5" s="154"/>
    </row>
    <row r="6" spans="1:27" ht="15" customHeight="1" x14ac:dyDescent="0.15">
      <c r="A6" s="148"/>
      <c r="B6" s="148"/>
      <c r="C6" s="153" t="s">
        <v>29</v>
      </c>
      <c r="Z6" s="154"/>
    </row>
    <row r="7" spans="1:27" ht="15" customHeight="1" x14ac:dyDescent="0.15">
      <c r="A7" s="148"/>
      <c r="B7" s="148"/>
      <c r="C7" s="153" t="s">
        <v>30</v>
      </c>
      <c r="Z7" s="154"/>
    </row>
    <row r="8" spans="1:27" ht="13.5" hidden="1" x14ac:dyDescent="0.15">
      <c r="A8" s="148"/>
      <c r="B8" s="148"/>
      <c r="C8" s="153"/>
      <c r="Z8" s="154"/>
    </row>
    <row r="9" spans="1:27" ht="5.25" customHeight="1" x14ac:dyDescent="0.15">
      <c r="A9" s="148"/>
      <c r="B9" s="148"/>
      <c r="C9" s="155"/>
      <c r="D9" s="149"/>
      <c r="E9" s="149"/>
      <c r="F9" s="149"/>
      <c r="G9" s="149"/>
      <c r="H9" s="149"/>
      <c r="I9" s="149"/>
      <c r="J9" s="149"/>
      <c r="K9" s="149"/>
      <c r="L9" s="149"/>
      <c r="M9" s="149"/>
      <c r="N9" s="149"/>
      <c r="O9" s="149"/>
      <c r="P9" s="149"/>
      <c r="Q9" s="149"/>
      <c r="R9" s="149"/>
      <c r="S9" s="149"/>
      <c r="T9" s="149"/>
      <c r="U9" s="149"/>
      <c r="V9" s="149"/>
      <c r="W9" s="149"/>
      <c r="X9" s="149"/>
      <c r="Y9" s="149"/>
      <c r="Z9" s="156"/>
    </row>
    <row r="10" spans="1:27" ht="30" customHeight="1" x14ac:dyDescent="0.15">
      <c r="A10" s="148"/>
      <c r="B10" s="148"/>
    </row>
    <row r="11" spans="1:27" ht="15.75" hidden="1" customHeight="1" x14ac:dyDescent="0.15">
      <c r="A11" s="148"/>
      <c r="B11" s="148"/>
    </row>
    <row r="12" spans="1:27" ht="15.75" hidden="1" customHeight="1" x14ac:dyDescent="0.15">
      <c r="A12" s="148"/>
      <c r="B12" s="148"/>
    </row>
    <row r="13" spans="1:27" ht="20.100000000000001" customHeight="1" x14ac:dyDescent="0.15">
      <c r="A13" s="148"/>
      <c r="B13" s="148"/>
      <c r="C13" s="157" t="s">
        <v>107</v>
      </c>
      <c r="D13" s="158"/>
      <c r="E13" s="158"/>
      <c r="F13" s="158"/>
      <c r="G13" s="158"/>
      <c r="H13" s="158"/>
      <c r="I13" s="159"/>
      <c r="J13" s="149"/>
    </row>
    <row r="14" spans="1:27" ht="20.100000000000001" customHeight="1" x14ac:dyDescent="0.15">
      <c r="A14" s="148"/>
      <c r="B14" s="148"/>
      <c r="C14" s="160"/>
      <c r="D14" s="161"/>
      <c r="E14" s="161"/>
      <c r="F14" s="161"/>
      <c r="G14" s="161"/>
      <c r="H14" s="161"/>
      <c r="I14" s="162"/>
      <c r="J14" s="163"/>
      <c r="K14" s="163"/>
      <c r="L14" s="163"/>
      <c r="M14" s="163"/>
      <c r="N14" s="163"/>
      <c r="O14" s="163"/>
      <c r="P14" s="163"/>
      <c r="Q14" s="163"/>
      <c r="R14" s="163"/>
      <c r="S14" s="163"/>
      <c r="T14" s="163"/>
      <c r="U14" s="163"/>
      <c r="V14" s="163"/>
      <c r="W14" s="163"/>
      <c r="X14" s="163"/>
      <c r="Y14" s="163"/>
      <c r="Z14" s="164"/>
    </row>
    <row r="15" spans="1:27" ht="15" hidden="1" customHeight="1" x14ac:dyDescent="0.15">
      <c r="A15" s="148"/>
      <c r="B15" s="148"/>
      <c r="C15" s="160"/>
      <c r="D15" s="161"/>
      <c r="E15" s="161"/>
      <c r="F15" s="161"/>
      <c r="G15" s="161"/>
      <c r="H15" s="161"/>
      <c r="I15" s="162"/>
      <c r="J15" s="162"/>
      <c r="K15" s="162"/>
      <c r="L15" s="162"/>
      <c r="M15" s="162"/>
      <c r="N15" s="162"/>
      <c r="O15" s="162"/>
      <c r="P15" s="162"/>
      <c r="Q15" s="162"/>
      <c r="R15" s="162"/>
      <c r="S15" s="162"/>
      <c r="T15" s="162"/>
      <c r="U15" s="162"/>
      <c r="V15" s="162"/>
      <c r="W15" s="162"/>
      <c r="X15" s="162"/>
      <c r="Y15" s="162"/>
      <c r="Z15" s="165"/>
    </row>
    <row r="16" spans="1:27" ht="15" hidden="1" customHeight="1" x14ac:dyDescent="0.15">
      <c r="A16" s="148"/>
      <c r="B16" s="148"/>
      <c r="C16" s="160"/>
      <c r="D16" s="161"/>
      <c r="E16" s="161"/>
      <c r="F16" s="161"/>
      <c r="G16" s="161"/>
      <c r="H16" s="161"/>
      <c r="I16" s="162"/>
      <c r="J16" s="162"/>
      <c r="K16" s="162"/>
      <c r="L16" s="162"/>
      <c r="M16" s="162"/>
      <c r="N16" s="162"/>
      <c r="O16" s="162"/>
      <c r="P16" s="162"/>
      <c r="Q16" s="162"/>
      <c r="R16" s="162"/>
      <c r="S16" s="162"/>
      <c r="T16" s="162"/>
      <c r="U16" s="162"/>
      <c r="V16" s="162"/>
      <c r="W16" s="162"/>
      <c r="X16" s="162"/>
      <c r="Y16" s="162"/>
      <c r="Z16" s="165"/>
    </row>
    <row r="17" spans="1:26" ht="15" hidden="1" customHeight="1" x14ac:dyDescent="0.15">
      <c r="A17" s="148"/>
      <c r="B17" s="148"/>
      <c r="C17" s="160"/>
      <c r="D17" s="161"/>
      <c r="E17" s="161"/>
      <c r="F17" s="161"/>
      <c r="G17" s="161"/>
      <c r="H17" s="161"/>
      <c r="I17" s="162"/>
      <c r="J17" s="162"/>
      <c r="K17" s="162"/>
      <c r="L17" s="162"/>
      <c r="M17" s="162"/>
      <c r="N17" s="162"/>
      <c r="O17" s="162"/>
      <c r="P17" s="162"/>
      <c r="Q17" s="162"/>
      <c r="R17" s="162"/>
      <c r="S17" s="162"/>
      <c r="T17" s="162"/>
      <c r="U17" s="162"/>
      <c r="V17" s="162"/>
      <c r="W17" s="162"/>
      <c r="X17" s="162"/>
      <c r="Y17" s="162"/>
      <c r="Z17" s="165"/>
    </row>
    <row r="18" spans="1:26" ht="15" hidden="1" customHeight="1" x14ac:dyDescent="0.15">
      <c r="A18" s="148"/>
      <c r="B18" s="148"/>
      <c r="C18" s="160"/>
      <c r="D18" s="161"/>
      <c r="E18" s="161"/>
      <c r="F18" s="161"/>
      <c r="G18" s="161"/>
      <c r="H18" s="161"/>
      <c r="I18" s="162"/>
      <c r="J18" s="162"/>
      <c r="K18" s="162"/>
      <c r="L18" s="162"/>
      <c r="M18" s="162"/>
      <c r="N18" s="162"/>
      <c r="O18" s="162"/>
      <c r="P18" s="162"/>
      <c r="Q18" s="162"/>
      <c r="R18" s="162"/>
      <c r="S18" s="162"/>
      <c r="T18" s="162"/>
      <c r="U18" s="162"/>
      <c r="V18" s="162"/>
      <c r="W18" s="162"/>
      <c r="X18" s="162"/>
      <c r="Y18" s="162"/>
      <c r="Z18" s="165"/>
    </row>
    <row r="19" spans="1:26" ht="15" hidden="1" customHeight="1" x14ac:dyDescent="0.15">
      <c r="A19" s="148"/>
      <c r="B19" s="148"/>
      <c r="C19" s="160"/>
      <c r="D19" s="161"/>
      <c r="E19" s="161"/>
      <c r="F19" s="161"/>
      <c r="G19" s="161"/>
      <c r="H19" s="161"/>
      <c r="I19" s="162"/>
      <c r="J19" s="162"/>
      <c r="K19" s="162"/>
      <c r="L19" s="162"/>
      <c r="M19" s="162"/>
      <c r="N19" s="162"/>
      <c r="O19" s="162"/>
      <c r="P19" s="162"/>
      <c r="Q19" s="162"/>
      <c r="R19" s="162"/>
      <c r="S19" s="162"/>
      <c r="T19" s="162"/>
      <c r="U19" s="162"/>
      <c r="V19" s="162"/>
      <c r="W19" s="162"/>
      <c r="X19" s="162"/>
      <c r="Y19" s="162"/>
      <c r="Z19" s="165"/>
    </row>
    <row r="20" spans="1:26" ht="20.100000000000001" customHeight="1" x14ac:dyDescent="0.15">
      <c r="A20" s="148">
        <f>IF(TRIM($I20)="", 1001, 0)</f>
        <v>1001</v>
      </c>
      <c r="B20" s="148"/>
      <c r="C20" s="166"/>
      <c r="D20" s="167">
        <v>1</v>
      </c>
      <c r="E20" s="146" t="s">
        <v>0</v>
      </c>
      <c r="I20" s="105"/>
      <c r="J20" s="106"/>
      <c r="K20" s="106"/>
      <c r="L20" s="106"/>
      <c r="M20" s="106"/>
      <c r="N20" s="162"/>
      <c r="O20" s="162"/>
      <c r="P20" s="162"/>
      <c r="Q20" s="162"/>
      <c r="R20" s="162"/>
      <c r="S20" s="162"/>
      <c r="T20" s="162"/>
      <c r="U20" s="162"/>
      <c r="V20" s="162"/>
      <c r="W20" s="162"/>
      <c r="X20" s="162"/>
      <c r="Y20" s="162"/>
      <c r="Z20" s="165"/>
    </row>
    <row r="21" spans="1:26" ht="20.100000000000001" customHeight="1" x14ac:dyDescent="0.15">
      <c r="A21" s="148"/>
      <c r="B21" s="148"/>
      <c r="C21" s="166"/>
      <c r="D21" s="167"/>
      <c r="E21" s="162"/>
      <c r="F21" s="162"/>
      <c r="G21" s="162"/>
      <c r="H21" s="162"/>
      <c r="I21" s="168"/>
      <c r="J21" s="169" t="s">
        <v>254</v>
      </c>
      <c r="K21" s="169"/>
      <c r="L21" s="169"/>
      <c r="M21" s="169"/>
      <c r="N21" s="169"/>
      <c r="O21" s="169"/>
      <c r="P21" s="169"/>
      <c r="Q21" s="169"/>
      <c r="R21" s="169"/>
      <c r="S21" s="169"/>
      <c r="T21" s="169"/>
      <c r="U21" s="169"/>
      <c r="V21" s="169"/>
      <c r="W21" s="169"/>
      <c r="X21" s="169"/>
      <c r="Y21" s="169"/>
      <c r="Z21" s="165"/>
    </row>
    <row r="22" spans="1:26" ht="20.100000000000001" customHeight="1" x14ac:dyDescent="0.15">
      <c r="A22" s="148">
        <f>IF(AND(TRIM($I22)&lt;&gt;"", OR(ISERROR(FIND("@"&amp;LEFT($I22,3)&amp;"@", 都道府県3))=FALSE, ISERROR(FIND("@"&amp;LEFT($I22,4)&amp;"@",都道府県4))=FALSE))=FALSE, 1001, 0)</f>
        <v>1001</v>
      </c>
      <c r="B22" s="148"/>
      <c r="C22" s="166"/>
      <c r="D22" s="167">
        <v>2</v>
      </c>
      <c r="E22" s="146" t="s">
        <v>1</v>
      </c>
      <c r="I22" s="104"/>
      <c r="J22" s="104"/>
      <c r="K22" s="104"/>
      <c r="L22" s="104"/>
      <c r="M22" s="104"/>
      <c r="N22" s="104"/>
      <c r="O22" s="104"/>
      <c r="P22" s="104"/>
      <c r="Q22" s="104"/>
      <c r="R22" s="104"/>
      <c r="S22" s="104"/>
      <c r="T22" s="104"/>
      <c r="U22" s="104"/>
      <c r="V22" s="104"/>
      <c r="W22" s="104"/>
      <c r="X22" s="104"/>
      <c r="Y22" s="104"/>
      <c r="Z22" s="165"/>
    </row>
    <row r="23" spans="1:26" ht="20.100000000000001" customHeight="1" x14ac:dyDescent="0.15">
      <c r="A23" s="148"/>
      <c r="B23" s="148"/>
      <c r="C23" s="166"/>
      <c r="D23" s="167"/>
      <c r="E23" s="162"/>
      <c r="F23" s="162"/>
      <c r="G23" s="162"/>
      <c r="H23" s="162"/>
      <c r="I23" s="168"/>
      <c r="J23" s="169" t="s">
        <v>32</v>
      </c>
      <c r="K23" s="169"/>
      <c r="L23" s="169"/>
      <c r="M23" s="169"/>
      <c r="N23" s="169"/>
      <c r="O23" s="169"/>
      <c r="P23" s="169"/>
      <c r="Q23" s="169"/>
      <c r="R23" s="169"/>
      <c r="S23" s="169"/>
      <c r="T23" s="169"/>
      <c r="U23" s="169"/>
      <c r="V23" s="169"/>
      <c r="W23" s="169"/>
      <c r="X23" s="169"/>
      <c r="Y23" s="169"/>
      <c r="Z23" s="165"/>
    </row>
    <row r="24" spans="1:26" ht="20.100000000000001" customHeight="1" x14ac:dyDescent="0.15">
      <c r="A24" s="148">
        <f>IF(TRIM($I24)="", 1001, 0)</f>
        <v>1001</v>
      </c>
      <c r="B24" s="148"/>
      <c r="C24" s="166"/>
      <c r="D24" s="167">
        <v>3</v>
      </c>
      <c r="E24" s="146" t="s">
        <v>2</v>
      </c>
      <c r="I24" s="30"/>
      <c r="J24" s="30"/>
      <c r="K24" s="30"/>
      <c r="L24" s="30"/>
      <c r="M24" s="30"/>
      <c r="N24" s="30"/>
      <c r="O24" s="30"/>
      <c r="P24" s="30"/>
      <c r="Q24" s="30"/>
      <c r="R24" s="30"/>
      <c r="S24" s="30"/>
      <c r="T24" s="30"/>
      <c r="U24" s="30"/>
      <c r="V24" s="30"/>
      <c r="W24" s="30"/>
      <c r="X24" s="30"/>
      <c r="Y24" s="30"/>
      <c r="Z24" s="165"/>
    </row>
    <row r="25" spans="1:26" ht="20.100000000000001" customHeight="1" x14ac:dyDescent="0.15">
      <c r="A25" s="148"/>
      <c r="B25" s="148"/>
      <c r="C25" s="170"/>
      <c r="D25" s="162"/>
      <c r="E25" s="162"/>
      <c r="F25" s="162"/>
      <c r="G25" s="162"/>
      <c r="H25" s="162"/>
      <c r="I25" s="168"/>
      <c r="J25" s="169" t="s">
        <v>243</v>
      </c>
      <c r="K25" s="169"/>
      <c r="L25" s="169"/>
      <c r="M25" s="169"/>
      <c r="N25" s="169"/>
      <c r="O25" s="169"/>
      <c r="P25" s="169"/>
      <c r="Q25" s="169"/>
      <c r="R25" s="169"/>
      <c r="S25" s="169"/>
      <c r="T25" s="169"/>
      <c r="U25" s="169"/>
      <c r="V25" s="169"/>
      <c r="W25" s="169"/>
      <c r="X25" s="169"/>
      <c r="Y25" s="169"/>
      <c r="Z25" s="165"/>
    </row>
    <row r="26" spans="1:26" ht="20.100000000000001" customHeight="1" x14ac:dyDescent="0.15">
      <c r="A26" s="148">
        <f>IF(TRIM($I26)="", 1001, 0)</f>
        <v>1001</v>
      </c>
      <c r="B26" s="148"/>
      <c r="C26" s="166"/>
      <c r="D26" s="167">
        <v>4</v>
      </c>
      <c r="E26" s="146" t="s">
        <v>3</v>
      </c>
      <c r="I26" s="30"/>
      <c r="J26" s="30"/>
      <c r="K26" s="30"/>
      <c r="L26" s="30"/>
      <c r="M26" s="30"/>
      <c r="N26" s="30"/>
      <c r="O26" s="30"/>
      <c r="P26" s="30"/>
      <c r="Q26" s="30"/>
      <c r="R26" s="30"/>
      <c r="S26" s="30"/>
      <c r="T26" s="30"/>
      <c r="U26" s="30"/>
      <c r="V26" s="30"/>
      <c r="W26" s="30"/>
      <c r="X26" s="30"/>
      <c r="Y26" s="30"/>
      <c r="Z26" s="165"/>
    </row>
    <row r="27" spans="1:26" ht="20.100000000000001" customHeight="1" x14ac:dyDescent="0.15">
      <c r="A27" s="148"/>
      <c r="B27" s="148"/>
      <c r="C27" s="170"/>
      <c r="D27" s="162"/>
      <c r="E27" s="162"/>
      <c r="F27" s="162"/>
      <c r="G27" s="162"/>
      <c r="H27" s="162"/>
      <c r="I27" s="168"/>
      <c r="J27" s="169" t="s">
        <v>225</v>
      </c>
      <c r="K27" s="169"/>
      <c r="L27" s="169"/>
      <c r="M27" s="169"/>
      <c r="N27" s="169"/>
      <c r="O27" s="169"/>
      <c r="P27" s="169"/>
      <c r="Q27" s="169"/>
      <c r="R27" s="169"/>
      <c r="S27" s="169"/>
      <c r="T27" s="169"/>
      <c r="U27" s="169"/>
      <c r="V27" s="169"/>
      <c r="W27" s="169"/>
      <c r="X27" s="169"/>
      <c r="Y27" s="169"/>
      <c r="Z27" s="171"/>
    </row>
    <row r="28" spans="1:26" ht="20.100000000000001" customHeight="1" x14ac:dyDescent="0.15">
      <c r="A28" s="148">
        <f>IF(TRIM($I28)="", 1001, 0)</f>
        <v>1001</v>
      </c>
      <c r="B28" s="148"/>
      <c r="C28" s="166"/>
      <c r="D28" s="167">
        <v>5</v>
      </c>
      <c r="E28" s="146" t="s">
        <v>26</v>
      </c>
      <c r="I28" s="30"/>
      <c r="J28" s="30"/>
      <c r="K28" s="30"/>
      <c r="L28" s="30"/>
      <c r="M28" s="30"/>
      <c r="N28" s="30"/>
      <c r="O28" s="30"/>
      <c r="P28" s="30"/>
      <c r="Q28" s="30"/>
      <c r="R28" s="30"/>
      <c r="S28" s="30"/>
      <c r="T28" s="30"/>
      <c r="U28" s="30"/>
      <c r="V28" s="30"/>
      <c r="W28" s="30"/>
      <c r="X28" s="30"/>
      <c r="Y28" s="30"/>
      <c r="Z28" s="165"/>
    </row>
    <row r="29" spans="1:26" ht="20.100000000000001" customHeight="1" x14ac:dyDescent="0.15">
      <c r="A29" s="148"/>
      <c r="B29" s="148"/>
      <c r="C29" s="170"/>
      <c r="D29" s="162"/>
      <c r="E29" s="162"/>
      <c r="F29" s="162"/>
      <c r="G29" s="162"/>
      <c r="H29" s="162"/>
      <c r="I29" s="172"/>
      <c r="J29" s="169" t="s">
        <v>27</v>
      </c>
      <c r="K29" s="169"/>
      <c r="L29" s="169"/>
      <c r="M29" s="169"/>
      <c r="N29" s="169"/>
      <c r="O29" s="169"/>
      <c r="P29" s="169"/>
      <c r="Q29" s="169"/>
      <c r="R29" s="169"/>
      <c r="S29" s="169"/>
      <c r="T29" s="169"/>
      <c r="U29" s="169"/>
      <c r="V29" s="169"/>
      <c r="W29" s="169"/>
      <c r="X29" s="169"/>
      <c r="Y29" s="169"/>
      <c r="Z29" s="171"/>
    </row>
    <row r="30" spans="1:26" ht="20.100000000000001" customHeight="1" x14ac:dyDescent="0.15">
      <c r="A30" s="148">
        <f>IF(TRIM($I30)="", 1001, 0)</f>
        <v>1001</v>
      </c>
      <c r="B30" s="148"/>
      <c r="C30" s="166"/>
      <c r="D30" s="167">
        <v>6</v>
      </c>
      <c r="E30" s="146" t="s">
        <v>4</v>
      </c>
      <c r="I30" s="30"/>
      <c r="J30" s="30"/>
      <c r="K30" s="30"/>
      <c r="L30" s="30"/>
      <c r="M30" s="30"/>
      <c r="N30" s="30"/>
      <c r="O30" s="30"/>
      <c r="P30" s="30"/>
      <c r="Q30" s="30"/>
      <c r="R30" s="30"/>
      <c r="S30" s="30"/>
      <c r="T30" s="30"/>
      <c r="U30" s="30"/>
      <c r="V30" s="30"/>
      <c r="W30" s="30"/>
      <c r="X30" s="30"/>
      <c r="Y30" s="30"/>
      <c r="Z30" s="165"/>
    </row>
    <row r="31" spans="1:26" ht="20.100000000000001" customHeight="1" x14ac:dyDescent="0.15">
      <c r="A31" s="148"/>
      <c r="B31" s="148"/>
      <c r="C31" s="170"/>
      <c r="D31" s="162"/>
      <c r="E31" s="162"/>
      <c r="F31" s="162"/>
      <c r="G31" s="162"/>
      <c r="H31" s="162"/>
      <c r="I31" s="172"/>
      <c r="J31" s="169" t="s">
        <v>10</v>
      </c>
      <c r="K31" s="169"/>
      <c r="L31" s="169"/>
      <c r="M31" s="169"/>
      <c r="N31" s="169"/>
      <c r="O31" s="169"/>
      <c r="P31" s="169"/>
      <c r="Q31" s="169"/>
      <c r="R31" s="169"/>
      <c r="S31" s="169"/>
      <c r="T31" s="169"/>
      <c r="U31" s="169"/>
      <c r="V31" s="169"/>
      <c r="W31" s="169"/>
      <c r="X31" s="169"/>
      <c r="Y31" s="169"/>
      <c r="Z31" s="171"/>
    </row>
    <row r="32" spans="1:26" ht="20.100000000000001" customHeight="1" x14ac:dyDescent="0.15">
      <c r="A32" s="148">
        <f>IF(TRIM($I32)="", 1001, 0)</f>
        <v>1001</v>
      </c>
      <c r="B32" s="148"/>
      <c r="C32" s="166"/>
      <c r="D32" s="167">
        <v>7</v>
      </c>
      <c r="E32" s="146" t="s">
        <v>5</v>
      </c>
      <c r="I32" s="30"/>
      <c r="J32" s="30"/>
      <c r="K32" s="30"/>
      <c r="L32" s="30"/>
      <c r="M32" s="30"/>
      <c r="N32" s="30"/>
      <c r="O32" s="30"/>
      <c r="P32" s="30"/>
      <c r="Q32" s="30"/>
      <c r="R32" s="30"/>
      <c r="S32" s="30"/>
      <c r="T32" s="30"/>
      <c r="U32" s="30"/>
      <c r="V32" s="30"/>
      <c r="W32" s="30"/>
      <c r="X32" s="30"/>
      <c r="Y32" s="30"/>
      <c r="Z32" s="165"/>
    </row>
    <row r="33" spans="1:26" ht="20.100000000000001" customHeight="1" x14ac:dyDescent="0.15">
      <c r="A33" s="148"/>
      <c r="B33" s="148"/>
      <c r="C33" s="170"/>
      <c r="D33" s="162"/>
      <c r="E33" s="162"/>
      <c r="F33" s="162"/>
      <c r="G33" s="162"/>
      <c r="H33" s="162"/>
      <c r="I33" s="172"/>
      <c r="J33" s="169" t="s">
        <v>11</v>
      </c>
      <c r="K33" s="169"/>
      <c r="L33" s="169"/>
      <c r="M33" s="169"/>
      <c r="N33" s="169"/>
      <c r="O33" s="169"/>
      <c r="P33" s="169"/>
      <c r="Q33" s="169"/>
      <c r="R33" s="169"/>
      <c r="S33" s="169"/>
      <c r="T33" s="169"/>
      <c r="U33" s="169"/>
      <c r="V33" s="169"/>
      <c r="W33" s="169"/>
      <c r="X33" s="169"/>
      <c r="Y33" s="169"/>
      <c r="Z33" s="165"/>
    </row>
    <row r="34" spans="1:26" ht="20.100000000000001" customHeight="1" x14ac:dyDescent="0.15">
      <c r="A34" s="148">
        <f>IF(NOT(AND(TRIM($I34)&lt;&gt;"",ISNUMBER(VALUE(SUBSTITUTE($I34,"-",""))))), 1001, 0)</f>
        <v>1001</v>
      </c>
      <c r="B34" s="148"/>
      <c r="C34" s="166"/>
      <c r="D34" s="167">
        <v>8</v>
      </c>
      <c r="E34" s="146" t="s">
        <v>6</v>
      </c>
      <c r="I34" s="30"/>
      <c r="J34" s="30"/>
      <c r="K34" s="30"/>
      <c r="L34" s="30"/>
      <c r="M34" s="30"/>
      <c r="N34" s="162"/>
      <c r="O34" s="162"/>
      <c r="P34" s="162"/>
      <c r="Q34" s="162"/>
      <c r="R34" s="162"/>
      <c r="S34" s="162"/>
      <c r="T34" s="162"/>
      <c r="U34" s="162"/>
      <c r="V34" s="162"/>
      <c r="W34" s="162"/>
      <c r="X34" s="162"/>
      <c r="Y34" s="162"/>
      <c r="Z34" s="165"/>
    </row>
    <row r="35" spans="1:26" ht="20.100000000000001" customHeight="1" x14ac:dyDescent="0.15">
      <c r="A35" s="148"/>
      <c r="B35" s="148"/>
      <c r="C35" s="170"/>
      <c r="D35" s="162"/>
      <c r="E35" s="162"/>
      <c r="F35" s="162"/>
      <c r="G35" s="162"/>
      <c r="H35" s="162"/>
      <c r="I35" s="173"/>
      <c r="J35" s="169" t="s">
        <v>226</v>
      </c>
      <c r="K35" s="169"/>
      <c r="L35" s="169"/>
      <c r="M35" s="169"/>
      <c r="N35" s="169"/>
      <c r="O35" s="169"/>
      <c r="P35" s="169"/>
      <c r="Q35" s="169"/>
      <c r="R35" s="169"/>
      <c r="S35" s="169"/>
      <c r="T35" s="169"/>
      <c r="U35" s="169"/>
      <c r="V35" s="169"/>
      <c r="W35" s="169"/>
      <c r="X35" s="169"/>
      <c r="Y35" s="169"/>
      <c r="Z35" s="165"/>
    </row>
    <row r="36" spans="1:26" ht="20.100000000000001" customHeight="1" x14ac:dyDescent="0.15">
      <c r="A36" s="148">
        <f>IF(NOT(AND(TRIM($I36)&lt;&gt;"",ISNUMBER(VALUE(SUBSTITUTE($I36,"-",""))))), 1001, 0)</f>
        <v>1001</v>
      </c>
      <c r="B36" s="148"/>
      <c r="C36" s="166"/>
      <c r="D36" s="167">
        <v>9</v>
      </c>
      <c r="E36" s="146" t="s">
        <v>7</v>
      </c>
      <c r="I36" s="30"/>
      <c r="J36" s="106"/>
      <c r="K36" s="106"/>
      <c r="L36" s="106"/>
      <c r="M36" s="106"/>
      <c r="N36" s="162"/>
      <c r="O36" s="162"/>
      <c r="P36" s="162"/>
      <c r="Q36" s="162"/>
      <c r="R36" s="162"/>
      <c r="S36" s="162"/>
      <c r="T36" s="162"/>
      <c r="U36" s="162"/>
      <c r="V36" s="162"/>
      <c r="W36" s="162"/>
      <c r="X36" s="162"/>
      <c r="Y36" s="162"/>
      <c r="Z36" s="165"/>
    </row>
    <row r="37" spans="1:26" ht="20.100000000000001" customHeight="1" x14ac:dyDescent="0.15">
      <c r="A37" s="148"/>
      <c r="B37" s="148"/>
      <c r="C37" s="170"/>
      <c r="D37" s="162"/>
      <c r="E37" s="162"/>
      <c r="F37" s="162"/>
      <c r="G37" s="162"/>
      <c r="H37" s="162"/>
      <c r="I37" s="172"/>
      <c r="J37" s="169" t="s">
        <v>226</v>
      </c>
      <c r="K37" s="169"/>
      <c r="L37" s="169"/>
      <c r="M37" s="169"/>
      <c r="N37" s="169"/>
      <c r="O37" s="169"/>
      <c r="P37" s="169"/>
      <c r="Q37" s="169"/>
      <c r="R37" s="169"/>
      <c r="S37" s="169"/>
      <c r="T37" s="169"/>
      <c r="U37" s="169"/>
      <c r="V37" s="169"/>
      <c r="W37" s="169"/>
      <c r="X37" s="169"/>
      <c r="Y37" s="169"/>
      <c r="Z37" s="165"/>
    </row>
    <row r="38" spans="1:26" ht="20.100000000000001" customHeight="1" x14ac:dyDescent="0.15">
      <c r="A38" s="148"/>
      <c r="B38" s="148"/>
      <c r="C38" s="166"/>
      <c r="D38" s="167">
        <v>10</v>
      </c>
      <c r="E38" s="146" t="s">
        <v>9</v>
      </c>
      <c r="I38" s="30"/>
      <c r="J38" s="30"/>
      <c r="K38" s="30"/>
      <c r="L38" s="30"/>
      <c r="M38" s="30"/>
      <c r="N38" s="30"/>
      <c r="O38" s="30"/>
      <c r="P38" s="30"/>
      <c r="Q38" s="30"/>
      <c r="R38" s="30"/>
      <c r="S38" s="30"/>
      <c r="T38" s="30"/>
      <c r="U38" s="30"/>
      <c r="V38" s="30"/>
      <c r="W38" s="30"/>
      <c r="X38" s="30"/>
      <c r="Y38" s="30"/>
      <c r="Z38" s="165"/>
    </row>
    <row r="39" spans="1:26" ht="20.100000000000001" customHeight="1" x14ac:dyDescent="0.15">
      <c r="A39" s="148"/>
      <c r="B39" s="148"/>
      <c r="C39" s="170"/>
      <c r="D39" s="162"/>
      <c r="E39" s="162"/>
      <c r="F39" s="162"/>
      <c r="G39" s="162"/>
      <c r="H39" s="162"/>
      <c r="I39" s="172"/>
      <c r="J39" s="169" t="s">
        <v>21</v>
      </c>
      <c r="K39" s="169"/>
      <c r="L39" s="169"/>
      <c r="M39" s="169"/>
      <c r="N39" s="169"/>
      <c r="O39" s="169"/>
      <c r="P39" s="169"/>
      <c r="Q39" s="169"/>
      <c r="R39" s="169"/>
      <c r="S39" s="169"/>
      <c r="T39" s="169"/>
      <c r="U39" s="169"/>
      <c r="V39" s="169"/>
      <c r="W39" s="169"/>
      <c r="X39" s="169"/>
      <c r="Y39" s="169"/>
      <c r="Z39" s="165"/>
    </row>
    <row r="40" spans="1:26" ht="20.100000000000001" customHeight="1" x14ac:dyDescent="0.15">
      <c r="A40" s="148">
        <f>IF(AND($I40&lt;&gt;"一致する", $I40&lt;&gt;"一致しない"), 1001, 0)</f>
        <v>0</v>
      </c>
      <c r="B40" s="148"/>
      <c r="C40" s="166"/>
      <c r="D40" s="167">
        <v>11</v>
      </c>
      <c r="E40" s="146" t="s">
        <v>213</v>
      </c>
      <c r="I40" s="30" t="s">
        <v>235</v>
      </c>
      <c r="J40" s="30"/>
      <c r="K40" s="30"/>
      <c r="L40" s="30"/>
      <c r="M40" s="30"/>
      <c r="N40" s="162"/>
      <c r="O40" s="162"/>
      <c r="P40" s="162"/>
      <c r="Q40" s="162"/>
      <c r="R40" s="162"/>
      <c r="S40" s="162"/>
      <c r="T40" s="162"/>
      <c r="U40" s="162"/>
      <c r="V40" s="162"/>
      <c r="W40" s="162"/>
      <c r="X40" s="162"/>
      <c r="Y40" s="162"/>
      <c r="Z40" s="165"/>
    </row>
    <row r="41" spans="1:26" ht="20.100000000000001" customHeight="1" x14ac:dyDescent="0.15">
      <c r="A41" s="148"/>
      <c r="B41" s="148"/>
      <c r="C41" s="170"/>
      <c r="D41" s="162"/>
      <c r="E41" s="162"/>
      <c r="F41" s="162"/>
      <c r="G41" s="162"/>
      <c r="H41" s="162"/>
      <c r="I41" s="172"/>
      <c r="J41" s="174" t="s">
        <v>242</v>
      </c>
      <c r="K41" s="169"/>
      <c r="L41" s="169"/>
      <c r="M41" s="169"/>
      <c r="N41" s="169"/>
      <c r="O41" s="169"/>
      <c r="P41" s="169"/>
      <c r="Q41" s="169"/>
      <c r="R41" s="169"/>
      <c r="S41" s="169"/>
      <c r="T41" s="169"/>
      <c r="U41" s="169"/>
      <c r="V41" s="169"/>
      <c r="W41" s="169"/>
      <c r="X41" s="169"/>
      <c r="Y41" s="169"/>
      <c r="Z41" s="165"/>
    </row>
    <row r="42" spans="1:26" ht="20.100000000000001" customHeight="1" x14ac:dyDescent="0.15">
      <c r="A42" s="148"/>
      <c r="B42" s="148"/>
      <c r="C42" s="175"/>
      <c r="D42" s="176"/>
      <c r="E42" s="176"/>
      <c r="F42" s="176"/>
      <c r="G42" s="176"/>
      <c r="H42" s="176"/>
      <c r="I42" s="177"/>
      <c r="J42" s="177"/>
      <c r="K42" s="177"/>
      <c r="L42" s="177"/>
      <c r="M42" s="177"/>
      <c r="N42" s="177"/>
      <c r="O42" s="177"/>
      <c r="P42" s="177"/>
      <c r="Q42" s="177"/>
      <c r="R42" s="177"/>
      <c r="S42" s="177"/>
      <c r="T42" s="177"/>
      <c r="U42" s="177"/>
      <c r="V42" s="177"/>
      <c r="W42" s="177"/>
      <c r="X42" s="177"/>
      <c r="Y42" s="177"/>
      <c r="Z42" s="178"/>
    </row>
    <row r="43" spans="1:26" ht="20.100000000000001" customHeight="1" x14ac:dyDescent="0.15">
      <c r="A43" s="148"/>
      <c r="B43" s="148"/>
      <c r="C43" s="162"/>
      <c r="D43" s="162"/>
      <c r="E43" s="162"/>
      <c r="F43" s="162"/>
      <c r="G43" s="162"/>
      <c r="H43" s="162"/>
      <c r="I43" s="179"/>
      <c r="J43" s="179"/>
      <c r="K43" s="179"/>
      <c r="L43" s="179"/>
      <c r="M43" s="179"/>
      <c r="N43" s="179"/>
      <c r="O43" s="179"/>
      <c r="P43" s="179"/>
      <c r="Q43" s="179"/>
      <c r="R43" s="179"/>
      <c r="S43" s="179"/>
      <c r="T43" s="179"/>
      <c r="U43" s="179"/>
      <c r="V43" s="179"/>
      <c r="W43" s="179"/>
      <c r="X43" s="179"/>
      <c r="Y43" s="179"/>
      <c r="Z43" s="180"/>
    </row>
    <row r="44" spans="1:26" ht="15" hidden="1" customHeight="1" x14ac:dyDescent="0.15">
      <c r="A44" s="148"/>
      <c r="B44" s="148"/>
      <c r="C44" s="162"/>
      <c r="D44" s="162"/>
      <c r="E44" s="162"/>
      <c r="F44" s="162"/>
      <c r="G44" s="162"/>
      <c r="H44" s="162"/>
      <c r="I44" s="181"/>
      <c r="J44" s="162"/>
      <c r="K44" s="162"/>
      <c r="L44" s="162"/>
      <c r="M44" s="162"/>
      <c r="N44" s="162"/>
      <c r="O44" s="162"/>
      <c r="P44" s="162"/>
      <c r="Q44" s="162"/>
      <c r="R44" s="162"/>
      <c r="S44" s="162"/>
      <c r="T44" s="162"/>
      <c r="U44" s="162"/>
      <c r="V44" s="162"/>
      <c r="W44" s="162"/>
      <c r="X44" s="162"/>
      <c r="Y44" s="162"/>
    </row>
    <row r="45" spans="1:26" ht="15" hidden="1" customHeight="1" x14ac:dyDescent="0.15">
      <c r="A45" s="148"/>
      <c r="B45" s="148"/>
      <c r="C45" s="162"/>
      <c r="D45" s="162"/>
      <c r="E45" s="162"/>
      <c r="F45" s="162"/>
      <c r="G45" s="162"/>
      <c r="H45" s="162"/>
      <c r="I45" s="181"/>
      <c r="J45" s="179"/>
      <c r="K45" s="179"/>
      <c r="L45" s="179"/>
      <c r="M45" s="179"/>
      <c r="N45" s="179"/>
      <c r="O45" s="179"/>
      <c r="P45" s="179"/>
      <c r="Q45" s="179"/>
      <c r="R45" s="179"/>
      <c r="S45" s="179"/>
      <c r="T45" s="179"/>
      <c r="U45" s="179"/>
      <c r="V45" s="179"/>
      <c r="W45" s="179"/>
      <c r="X45" s="179"/>
      <c r="Y45" s="162"/>
    </row>
    <row r="46" spans="1:26" ht="15" hidden="1" customHeight="1" x14ac:dyDescent="0.15">
      <c r="A46" s="148"/>
      <c r="B46" s="148"/>
      <c r="C46" s="162"/>
      <c r="D46" s="162"/>
      <c r="E46" s="162"/>
      <c r="F46" s="162"/>
      <c r="G46" s="162"/>
      <c r="H46" s="162"/>
      <c r="I46" s="181"/>
      <c r="J46" s="162"/>
      <c r="K46" s="162"/>
      <c r="L46" s="162"/>
      <c r="M46" s="162"/>
      <c r="N46" s="162"/>
      <c r="O46" s="162"/>
      <c r="P46" s="162"/>
      <c r="Q46" s="162"/>
      <c r="R46" s="162"/>
      <c r="S46" s="162"/>
      <c r="T46" s="162"/>
      <c r="U46" s="162"/>
      <c r="V46" s="162"/>
      <c r="W46" s="162"/>
      <c r="X46" s="162"/>
      <c r="Y46" s="162"/>
    </row>
    <row r="47" spans="1:26" ht="15" hidden="1" customHeight="1" x14ac:dyDescent="0.15">
      <c r="A47" s="148"/>
      <c r="B47" s="148"/>
      <c r="C47" s="162"/>
      <c r="D47" s="162"/>
      <c r="E47" s="162"/>
      <c r="F47" s="162"/>
      <c r="G47" s="162"/>
      <c r="H47" s="162"/>
      <c r="I47" s="181"/>
      <c r="J47" s="162"/>
      <c r="K47" s="162"/>
      <c r="L47" s="162"/>
      <c r="M47" s="162"/>
      <c r="N47" s="162"/>
      <c r="O47" s="162"/>
      <c r="P47" s="162"/>
      <c r="Q47" s="162"/>
      <c r="R47" s="162"/>
      <c r="S47" s="162"/>
      <c r="T47" s="162"/>
      <c r="U47" s="162"/>
      <c r="V47" s="162"/>
      <c r="W47" s="162"/>
      <c r="X47" s="162"/>
      <c r="Y47" s="162"/>
    </row>
    <row r="48" spans="1:26" ht="15" hidden="1" customHeight="1" x14ac:dyDescent="0.15">
      <c r="A48" s="148"/>
      <c r="B48" s="148"/>
      <c r="C48" s="162"/>
      <c r="D48" s="162"/>
      <c r="E48" s="162"/>
      <c r="F48" s="162"/>
      <c r="G48" s="162"/>
      <c r="H48" s="162"/>
      <c r="I48" s="181"/>
      <c r="J48" s="179"/>
      <c r="K48" s="179"/>
      <c r="L48" s="179"/>
      <c r="M48" s="179"/>
      <c r="N48" s="179"/>
      <c r="O48" s="179"/>
      <c r="P48" s="179"/>
      <c r="Q48" s="179"/>
      <c r="R48" s="179"/>
      <c r="S48" s="179"/>
      <c r="T48" s="179"/>
      <c r="U48" s="179"/>
      <c r="V48" s="179"/>
      <c r="W48" s="179"/>
      <c r="X48" s="179"/>
      <c r="Y48" s="162"/>
    </row>
    <row r="49" spans="1:26" ht="15" hidden="1" customHeight="1" x14ac:dyDescent="0.15">
      <c r="A49" s="148"/>
      <c r="B49" s="148"/>
      <c r="C49" s="162"/>
      <c r="D49" s="162"/>
      <c r="E49" s="162"/>
      <c r="F49" s="162"/>
      <c r="G49" s="162"/>
      <c r="H49" s="162"/>
      <c r="I49" s="181"/>
      <c r="J49" s="162"/>
      <c r="K49" s="162"/>
      <c r="L49" s="162"/>
      <c r="M49" s="162"/>
      <c r="N49" s="162"/>
      <c r="O49" s="162"/>
      <c r="P49" s="162"/>
      <c r="Q49" s="162"/>
      <c r="R49" s="162"/>
      <c r="S49" s="162"/>
      <c r="T49" s="162"/>
      <c r="U49" s="162"/>
      <c r="V49" s="162"/>
      <c r="W49" s="162"/>
      <c r="X49" s="162"/>
      <c r="Y49" s="162"/>
    </row>
    <row r="50" spans="1:26" ht="15" hidden="1" customHeight="1" x14ac:dyDescent="0.15">
      <c r="A50" s="148"/>
      <c r="B50" s="148"/>
      <c r="C50" s="162"/>
      <c r="D50" s="162"/>
      <c r="E50" s="162"/>
      <c r="F50" s="162"/>
      <c r="G50" s="162"/>
      <c r="H50" s="162"/>
      <c r="I50" s="181"/>
      <c r="J50" s="162"/>
      <c r="K50" s="162"/>
      <c r="L50" s="162"/>
      <c r="M50" s="162"/>
      <c r="N50" s="162"/>
      <c r="O50" s="162"/>
      <c r="P50" s="162"/>
      <c r="Q50" s="162"/>
      <c r="R50" s="162"/>
      <c r="S50" s="162"/>
      <c r="T50" s="162"/>
      <c r="U50" s="162"/>
      <c r="V50" s="162"/>
      <c r="W50" s="162"/>
      <c r="X50" s="162"/>
      <c r="Y50" s="162"/>
    </row>
    <row r="51" spans="1:26" ht="15" hidden="1" customHeight="1" x14ac:dyDescent="0.15">
      <c r="A51" s="148"/>
      <c r="B51" s="148"/>
      <c r="C51" s="162"/>
      <c r="D51" s="162"/>
      <c r="E51" s="162"/>
      <c r="F51" s="162"/>
      <c r="G51" s="162"/>
      <c r="H51" s="162"/>
      <c r="I51" s="181"/>
      <c r="J51" s="179"/>
      <c r="K51" s="179"/>
      <c r="L51" s="179"/>
      <c r="M51" s="179"/>
      <c r="N51" s="179"/>
      <c r="O51" s="179"/>
      <c r="P51" s="179"/>
      <c r="Q51" s="179"/>
      <c r="R51" s="179"/>
      <c r="S51" s="179"/>
      <c r="T51" s="179"/>
      <c r="U51" s="179"/>
      <c r="V51" s="179"/>
      <c r="W51" s="179"/>
      <c r="X51" s="179"/>
      <c r="Y51" s="162"/>
    </row>
    <row r="52" spans="1:26" ht="15" hidden="1" customHeight="1" x14ac:dyDescent="0.15">
      <c r="A52" s="148"/>
      <c r="B52" s="148"/>
      <c r="C52" s="162"/>
      <c r="D52" s="162"/>
      <c r="E52" s="162"/>
      <c r="F52" s="162"/>
      <c r="G52" s="162"/>
      <c r="H52" s="162"/>
      <c r="I52" s="181"/>
      <c r="J52" s="162"/>
      <c r="K52" s="162"/>
      <c r="L52" s="162"/>
      <c r="M52" s="162"/>
      <c r="N52" s="162"/>
      <c r="O52" s="162"/>
      <c r="P52" s="162"/>
      <c r="Q52" s="162"/>
      <c r="R52" s="162"/>
      <c r="S52" s="162"/>
      <c r="T52" s="162"/>
      <c r="U52" s="162"/>
      <c r="V52" s="162"/>
      <c r="W52" s="162"/>
      <c r="X52" s="162"/>
      <c r="Y52" s="162"/>
    </row>
    <row r="53" spans="1:26" ht="15" hidden="1" customHeight="1" x14ac:dyDescent="0.15">
      <c r="A53" s="148"/>
      <c r="B53" s="148"/>
      <c r="C53" s="162"/>
      <c r="D53" s="162"/>
      <c r="E53" s="162"/>
      <c r="F53" s="162"/>
      <c r="G53" s="162"/>
      <c r="H53" s="162"/>
      <c r="I53" s="181"/>
      <c r="J53" s="162"/>
      <c r="K53" s="162"/>
      <c r="L53" s="162"/>
      <c r="M53" s="162"/>
      <c r="N53" s="162"/>
      <c r="O53" s="162"/>
      <c r="P53" s="162"/>
      <c r="Q53" s="162"/>
      <c r="R53" s="162"/>
      <c r="S53" s="162"/>
      <c r="T53" s="162"/>
      <c r="U53" s="162"/>
      <c r="V53" s="162"/>
      <c r="W53" s="162"/>
      <c r="X53" s="162"/>
      <c r="Y53" s="162"/>
    </row>
    <row r="54" spans="1:26" ht="15" hidden="1" customHeight="1" x14ac:dyDescent="0.15">
      <c r="A54" s="148"/>
      <c r="B54" s="148"/>
      <c r="C54" s="162"/>
      <c r="D54" s="162"/>
      <c r="E54" s="162"/>
      <c r="F54" s="162"/>
      <c r="G54" s="162"/>
      <c r="H54" s="162"/>
      <c r="I54" s="181"/>
      <c r="J54" s="162"/>
      <c r="K54" s="162"/>
      <c r="L54" s="162"/>
      <c r="M54" s="162"/>
      <c r="N54" s="162"/>
      <c r="O54" s="162"/>
      <c r="P54" s="162"/>
      <c r="Q54" s="162"/>
      <c r="R54" s="162"/>
      <c r="S54" s="162"/>
      <c r="T54" s="162"/>
      <c r="U54" s="162"/>
      <c r="V54" s="162"/>
      <c r="W54" s="162"/>
      <c r="X54" s="162"/>
      <c r="Y54" s="162"/>
    </row>
    <row r="55" spans="1:26" ht="15" hidden="1" customHeight="1" x14ac:dyDescent="0.15">
      <c r="A55" s="148"/>
      <c r="B55" s="148"/>
      <c r="C55" s="162"/>
      <c r="D55" s="162"/>
      <c r="E55" s="162"/>
      <c r="F55" s="162"/>
      <c r="G55" s="162"/>
      <c r="H55" s="162"/>
      <c r="I55" s="181"/>
      <c r="J55" s="179"/>
      <c r="K55" s="179"/>
      <c r="L55" s="179"/>
      <c r="M55" s="179"/>
      <c r="N55" s="179"/>
      <c r="O55" s="179"/>
      <c r="P55" s="179"/>
      <c r="Q55" s="179"/>
      <c r="R55" s="179"/>
      <c r="S55" s="179"/>
      <c r="T55" s="179"/>
      <c r="U55" s="179"/>
      <c r="V55" s="179"/>
      <c r="W55" s="179"/>
      <c r="X55" s="179"/>
      <c r="Y55" s="162"/>
    </row>
    <row r="56" spans="1:26" ht="15" hidden="1" customHeight="1" x14ac:dyDescent="0.15">
      <c r="A56" s="148"/>
      <c r="B56" s="148"/>
      <c r="C56" s="162"/>
      <c r="D56" s="162"/>
      <c r="E56" s="162"/>
      <c r="F56" s="162"/>
      <c r="G56" s="162"/>
      <c r="H56" s="162"/>
      <c r="I56" s="181"/>
      <c r="J56" s="162"/>
      <c r="K56" s="162"/>
      <c r="L56" s="162"/>
      <c r="M56" s="162"/>
      <c r="N56" s="162"/>
      <c r="O56" s="162"/>
      <c r="P56" s="162"/>
      <c r="Q56" s="162"/>
      <c r="R56" s="162"/>
      <c r="S56" s="162"/>
      <c r="T56" s="162"/>
      <c r="U56" s="162"/>
      <c r="V56" s="162"/>
      <c r="W56" s="162"/>
      <c r="X56" s="162"/>
      <c r="Y56" s="162"/>
    </row>
    <row r="57" spans="1:26" ht="15" hidden="1" customHeight="1" x14ac:dyDescent="0.15">
      <c r="A57" s="148"/>
      <c r="B57" s="148"/>
      <c r="C57" s="162"/>
      <c r="D57" s="162"/>
      <c r="E57" s="162"/>
      <c r="F57" s="162"/>
      <c r="G57" s="162"/>
      <c r="H57" s="162"/>
      <c r="I57" s="181"/>
      <c r="J57" s="162"/>
      <c r="K57" s="162"/>
      <c r="L57" s="162"/>
      <c r="M57" s="162"/>
      <c r="N57" s="162"/>
      <c r="O57" s="162"/>
      <c r="P57" s="162"/>
      <c r="Q57" s="162"/>
      <c r="R57" s="162"/>
      <c r="S57" s="162"/>
      <c r="T57" s="162"/>
      <c r="U57" s="162"/>
      <c r="V57" s="162"/>
      <c r="W57" s="162"/>
      <c r="X57" s="162"/>
      <c r="Y57" s="162"/>
    </row>
    <row r="58" spans="1:26" ht="15" hidden="1" customHeight="1" x14ac:dyDescent="0.15">
      <c r="A58" s="148"/>
      <c r="B58" s="148"/>
      <c r="C58" s="162"/>
      <c r="D58" s="162"/>
      <c r="E58" s="162"/>
      <c r="F58" s="162"/>
      <c r="G58" s="162"/>
      <c r="H58" s="162"/>
      <c r="I58" s="181"/>
      <c r="J58" s="179"/>
      <c r="K58" s="179"/>
      <c r="L58" s="179"/>
      <c r="M58" s="179"/>
      <c r="N58" s="179"/>
      <c r="O58" s="179"/>
      <c r="P58" s="179"/>
      <c r="Q58" s="179"/>
      <c r="R58" s="179"/>
      <c r="S58" s="179"/>
      <c r="T58" s="179"/>
      <c r="U58" s="179"/>
      <c r="V58" s="179"/>
      <c r="W58" s="179"/>
      <c r="X58" s="179"/>
      <c r="Y58" s="162"/>
    </row>
    <row r="59" spans="1:26" ht="20.100000000000001" customHeight="1" x14ac:dyDescent="0.15">
      <c r="A59" s="148"/>
      <c r="B59" s="148"/>
      <c r="C59" s="162"/>
      <c r="D59" s="162"/>
      <c r="E59" s="162"/>
      <c r="F59" s="162"/>
      <c r="G59" s="162"/>
      <c r="H59" s="162"/>
      <c r="I59" s="181"/>
      <c r="J59" s="162"/>
      <c r="K59" s="162"/>
      <c r="L59" s="162"/>
      <c r="M59" s="162"/>
      <c r="N59" s="162"/>
      <c r="O59" s="162"/>
      <c r="P59" s="162"/>
      <c r="Q59" s="162"/>
      <c r="R59" s="162"/>
      <c r="S59" s="162"/>
      <c r="T59" s="162"/>
      <c r="U59" s="162"/>
      <c r="V59" s="162"/>
      <c r="W59" s="162"/>
      <c r="X59" s="162"/>
      <c r="Y59" s="162"/>
    </row>
    <row r="60" spans="1:26" ht="20.100000000000001" customHeight="1" x14ac:dyDescent="0.15">
      <c r="A60" s="148"/>
      <c r="B60" s="148"/>
      <c r="C60" s="157" t="s">
        <v>108</v>
      </c>
      <c r="D60" s="158"/>
      <c r="E60" s="158"/>
      <c r="F60" s="158"/>
      <c r="G60" s="158"/>
      <c r="H60" s="182"/>
      <c r="I60" s="183"/>
    </row>
    <row r="61" spans="1:26" ht="20.100000000000001" customHeight="1" x14ac:dyDescent="0.15">
      <c r="A61" s="148"/>
      <c r="B61" s="148"/>
      <c r="C61" s="160"/>
      <c r="D61" s="184"/>
      <c r="E61" s="161"/>
      <c r="F61" s="161"/>
      <c r="G61" s="161"/>
      <c r="H61" s="161"/>
      <c r="I61" s="185"/>
      <c r="J61" s="163"/>
      <c r="K61" s="163"/>
      <c r="L61" s="163"/>
      <c r="M61" s="163"/>
      <c r="N61" s="163"/>
      <c r="O61" s="163"/>
      <c r="P61" s="163"/>
      <c r="Q61" s="163"/>
      <c r="R61" s="163"/>
      <c r="S61" s="163"/>
      <c r="T61" s="163"/>
      <c r="U61" s="163"/>
      <c r="V61" s="163"/>
      <c r="W61" s="163"/>
      <c r="X61" s="163"/>
      <c r="Y61" s="163"/>
      <c r="Z61" s="164"/>
    </row>
    <row r="62" spans="1:26" ht="35.1" customHeight="1" x14ac:dyDescent="0.15">
      <c r="A62" s="148"/>
      <c r="B62" s="148"/>
      <c r="C62" s="160"/>
      <c r="D62" s="186" t="s">
        <v>221</v>
      </c>
      <c r="E62" s="186"/>
      <c r="F62" s="186"/>
      <c r="G62" s="186"/>
      <c r="H62" s="186"/>
      <c r="I62" s="186"/>
      <c r="J62" s="186"/>
      <c r="K62" s="186"/>
      <c r="L62" s="186"/>
      <c r="M62" s="186"/>
      <c r="N62" s="186"/>
      <c r="O62" s="186"/>
      <c r="P62" s="186"/>
      <c r="Q62" s="186"/>
      <c r="R62" s="186"/>
      <c r="S62" s="186"/>
      <c r="T62" s="186"/>
      <c r="U62" s="186"/>
      <c r="V62" s="186"/>
      <c r="W62" s="186"/>
      <c r="X62" s="186"/>
      <c r="Y62" s="186"/>
      <c r="Z62" s="154"/>
    </row>
    <row r="63" spans="1:26" s="191" customFormat="1" ht="20.100000000000001" customHeight="1" x14ac:dyDescent="0.15">
      <c r="A63" s="187">
        <f>IF(AND($I63&lt;&gt;"しない", $I63&lt;&gt;"する"), 1001, 0)</f>
        <v>1001</v>
      </c>
      <c r="B63" s="187"/>
      <c r="C63" s="160"/>
      <c r="D63" s="167">
        <v>1</v>
      </c>
      <c r="E63" s="188" t="s">
        <v>133</v>
      </c>
      <c r="F63" s="188"/>
      <c r="G63" s="188"/>
      <c r="H63" s="188"/>
      <c r="I63" s="30"/>
      <c r="J63" s="116"/>
      <c r="K63" s="116"/>
      <c r="L63" s="116"/>
      <c r="M63" s="116"/>
      <c r="N63" s="188"/>
      <c r="O63" s="188"/>
      <c r="P63" s="188"/>
      <c r="Q63" s="189"/>
      <c r="R63" s="189"/>
      <c r="S63" s="189"/>
      <c r="T63" s="189"/>
      <c r="U63" s="189"/>
      <c r="V63" s="189"/>
      <c r="W63" s="189"/>
      <c r="X63" s="189"/>
      <c r="Y63" s="188"/>
      <c r="Z63" s="190"/>
    </row>
    <row r="64" spans="1:26" ht="20.100000000000001" customHeight="1" x14ac:dyDescent="0.15">
      <c r="A64" s="148"/>
      <c r="B64" s="148"/>
      <c r="C64" s="160"/>
      <c r="D64" s="162"/>
      <c r="E64" s="162"/>
      <c r="F64" s="162"/>
      <c r="G64" s="162"/>
      <c r="H64" s="162"/>
      <c r="I64" s="172"/>
      <c r="J64" s="169" t="s">
        <v>214</v>
      </c>
      <c r="K64" s="169"/>
      <c r="L64" s="169"/>
      <c r="M64" s="169"/>
      <c r="N64" s="169"/>
      <c r="O64" s="169"/>
      <c r="P64" s="169"/>
      <c r="Q64" s="169"/>
      <c r="R64" s="169"/>
      <c r="S64" s="169"/>
      <c r="T64" s="169"/>
      <c r="U64" s="169"/>
      <c r="V64" s="169"/>
      <c r="W64" s="169"/>
      <c r="X64" s="169"/>
      <c r="Y64" s="169"/>
      <c r="Z64" s="154"/>
    </row>
    <row r="65" spans="1:26" ht="15.75" hidden="1" customHeight="1" x14ac:dyDescent="0.15">
      <c r="A65" s="148"/>
      <c r="B65" s="148"/>
      <c r="C65" s="160"/>
      <c r="D65" s="162"/>
      <c r="E65" s="162"/>
      <c r="F65" s="162"/>
      <c r="G65" s="162"/>
      <c r="H65" s="162"/>
      <c r="I65" s="172"/>
      <c r="J65" s="192"/>
      <c r="K65" s="192"/>
      <c r="L65" s="192"/>
      <c r="M65" s="192"/>
      <c r="N65" s="192"/>
      <c r="O65" s="192"/>
      <c r="P65" s="192"/>
      <c r="Q65" s="192"/>
      <c r="R65" s="192"/>
      <c r="S65" s="192"/>
      <c r="T65" s="192"/>
      <c r="U65" s="192"/>
      <c r="V65" s="192"/>
      <c r="W65" s="192"/>
      <c r="X65" s="192"/>
      <c r="Y65" s="162"/>
      <c r="Z65" s="154"/>
    </row>
    <row r="66" spans="1:26" ht="15.75" hidden="1" customHeight="1" x14ac:dyDescent="0.15">
      <c r="A66" s="148"/>
      <c r="B66" s="148"/>
      <c r="C66" s="160"/>
      <c r="D66" s="162"/>
      <c r="E66" s="162"/>
      <c r="F66" s="162"/>
      <c r="G66" s="162"/>
      <c r="H66" s="162"/>
      <c r="I66" s="172"/>
      <c r="J66" s="192"/>
      <c r="K66" s="192"/>
      <c r="L66" s="192"/>
      <c r="M66" s="192"/>
      <c r="N66" s="192"/>
      <c r="O66" s="192"/>
      <c r="P66" s="192"/>
      <c r="Q66" s="192"/>
      <c r="R66" s="192"/>
      <c r="S66" s="192"/>
      <c r="T66" s="192"/>
      <c r="U66" s="192"/>
      <c r="V66" s="192"/>
      <c r="W66" s="192"/>
      <c r="X66" s="192"/>
      <c r="Y66" s="162"/>
      <c r="Z66" s="154"/>
    </row>
    <row r="67" spans="1:26" ht="15.75" hidden="1" customHeight="1" x14ac:dyDescent="0.15">
      <c r="A67" s="148"/>
      <c r="B67" s="148"/>
      <c r="C67" s="160"/>
      <c r="D67" s="162"/>
      <c r="E67" s="162"/>
      <c r="F67" s="162"/>
      <c r="G67" s="162"/>
      <c r="H67" s="162"/>
      <c r="I67" s="172"/>
      <c r="J67" s="192"/>
      <c r="K67" s="192"/>
      <c r="L67" s="192"/>
      <c r="M67" s="192"/>
      <c r="N67" s="192"/>
      <c r="O67" s="192"/>
      <c r="P67" s="192"/>
      <c r="Q67" s="192"/>
      <c r="R67" s="192"/>
      <c r="S67" s="192"/>
      <c r="T67" s="192"/>
      <c r="U67" s="192"/>
      <c r="V67" s="192"/>
      <c r="W67" s="192"/>
      <c r="X67" s="192"/>
      <c r="Y67" s="162"/>
      <c r="Z67" s="154"/>
    </row>
    <row r="68" spans="1:26" ht="15.75" hidden="1" customHeight="1" x14ac:dyDescent="0.15">
      <c r="A68" s="148"/>
      <c r="B68" s="148"/>
      <c r="C68" s="160"/>
      <c r="D68" s="162"/>
      <c r="E68" s="162"/>
      <c r="F68" s="162"/>
      <c r="G68" s="162"/>
      <c r="H68" s="162"/>
      <c r="I68" s="172"/>
      <c r="J68" s="192"/>
      <c r="K68" s="192"/>
      <c r="L68" s="192"/>
      <c r="M68" s="192"/>
      <c r="N68" s="192"/>
      <c r="O68" s="192"/>
      <c r="P68" s="192"/>
      <c r="Q68" s="192"/>
      <c r="R68" s="192"/>
      <c r="S68" s="192"/>
      <c r="T68" s="192"/>
      <c r="U68" s="192"/>
      <c r="V68" s="192"/>
      <c r="W68" s="192"/>
      <c r="X68" s="192"/>
      <c r="Y68" s="162"/>
      <c r="Z68" s="154"/>
    </row>
    <row r="69" spans="1:26" ht="20.100000000000001" customHeight="1" x14ac:dyDescent="0.15">
      <c r="A69" s="148">
        <f>IF(OR(AND($I63="する",TRIM($I69)=""),AND($I63="しない",NOT(ISBLANK($I69)))), 1001, 0)</f>
        <v>0</v>
      </c>
      <c r="B69" s="148"/>
      <c r="C69" s="166"/>
      <c r="D69" s="167">
        <v>2</v>
      </c>
      <c r="E69" s="146" t="s">
        <v>0</v>
      </c>
      <c r="I69" s="105"/>
      <c r="J69" s="106"/>
      <c r="K69" s="106"/>
      <c r="L69" s="106"/>
      <c r="M69" s="106"/>
      <c r="N69" s="162"/>
      <c r="O69" s="162"/>
      <c r="P69" s="162"/>
      <c r="Q69" s="162"/>
      <c r="R69" s="162"/>
      <c r="S69" s="162"/>
      <c r="T69" s="162"/>
      <c r="U69" s="162"/>
      <c r="V69" s="162"/>
      <c r="W69" s="162"/>
      <c r="X69" s="162"/>
      <c r="Y69" s="162"/>
      <c r="Z69" s="165"/>
    </row>
    <row r="70" spans="1:26" ht="20.100000000000001" customHeight="1" x14ac:dyDescent="0.15">
      <c r="A70" s="148"/>
      <c r="B70" s="148"/>
      <c r="C70" s="166"/>
      <c r="D70" s="167"/>
      <c r="E70" s="162"/>
      <c r="F70" s="162"/>
      <c r="G70" s="162"/>
      <c r="H70" s="162"/>
      <c r="I70" s="168"/>
      <c r="J70" s="169" t="s">
        <v>254</v>
      </c>
      <c r="K70" s="169"/>
      <c r="L70" s="169"/>
      <c r="M70" s="169"/>
      <c r="N70" s="169"/>
      <c r="O70" s="169"/>
      <c r="P70" s="169"/>
      <c r="Q70" s="169"/>
      <c r="R70" s="169"/>
      <c r="S70" s="169"/>
      <c r="T70" s="169"/>
      <c r="U70" s="169"/>
      <c r="V70" s="169"/>
      <c r="W70" s="169"/>
      <c r="X70" s="169"/>
      <c r="Y70" s="169"/>
      <c r="Z70" s="165"/>
    </row>
    <row r="71" spans="1:26" ht="20.100000000000001" customHeight="1" x14ac:dyDescent="0.15">
      <c r="A71" s="148">
        <f>IF(OR(AND($I63="する",AND($I71&lt;&gt;"", OR(ISERROR(FIND("@"&amp;LEFT($I71,3)&amp;"@", 都道府県3))=FALSE, ISERROR(FIND("@"&amp;LEFT($I71,4)&amp;"@",都道府県4))=FALSE))=FALSE),AND($I63="しない",NOT(ISBLANK($I71)))), 1001, 0)</f>
        <v>0</v>
      </c>
      <c r="B71" s="148"/>
      <c r="C71" s="166"/>
      <c r="D71" s="167">
        <v>3</v>
      </c>
      <c r="E71" s="146" t="s">
        <v>1</v>
      </c>
      <c r="I71" s="104"/>
      <c r="J71" s="104"/>
      <c r="K71" s="104"/>
      <c r="L71" s="104"/>
      <c r="M71" s="104"/>
      <c r="N71" s="104"/>
      <c r="O71" s="104"/>
      <c r="P71" s="104"/>
      <c r="Q71" s="104"/>
      <c r="R71" s="104"/>
      <c r="S71" s="104"/>
      <c r="T71" s="104"/>
      <c r="U71" s="104"/>
      <c r="V71" s="104"/>
      <c r="W71" s="104"/>
      <c r="X71" s="104"/>
      <c r="Y71" s="104"/>
      <c r="Z71" s="165"/>
    </row>
    <row r="72" spans="1:26" ht="20.100000000000001" customHeight="1" x14ac:dyDescent="0.15">
      <c r="A72" s="148"/>
      <c r="B72" s="148"/>
      <c r="C72" s="166"/>
      <c r="D72" s="167"/>
      <c r="E72" s="162"/>
      <c r="F72" s="162"/>
      <c r="G72" s="162"/>
      <c r="H72" s="162"/>
      <c r="I72" s="168"/>
      <c r="J72" s="169" t="s">
        <v>32</v>
      </c>
      <c r="K72" s="169"/>
      <c r="L72" s="169"/>
      <c r="M72" s="169"/>
      <c r="N72" s="169"/>
      <c r="O72" s="169"/>
      <c r="P72" s="169"/>
      <c r="Q72" s="169"/>
      <c r="R72" s="169"/>
      <c r="S72" s="169"/>
      <c r="T72" s="169"/>
      <c r="U72" s="169"/>
      <c r="V72" s="169"/>
      <c r="W72" s="169"/>
      <c r="X72" s="169"/>
      <c r="Y72" s="169"/>
      <c r="Z72" s="165"/>
    </row>
    <row r="73" spans="1:26" ht="20.100000000000001" customHeight="1" x14ac:dyDescent="0.15">
      <c r="A73" s="148">
        <f>IF(OR(AND($I63="する",TRIM($I73)=""),AND($I63="しない",NOT(ISBLANK($I73)))), 1001, 0)</f>
        <v>0</v>
      </c>
      <c r="B73" s="148"/>
      <c r="C73" s="166"/>
      <c r="D73" s="167">
        <v>4</v>
      </c>
      <c r="E73" s="146" t="s">
        <v>2</v>
      </c>
      <c r="I73" s="30"/>
      <c r="J73" s="30"/>
      <c r="K73" s="30"/>
      <c r="L73" s="30"/>
      <c r="M73" s="30"/>
      <c r="N73" s="30"/>
      <c r="O73" s="30"/>
      <c r="P73" s="30"/>
      <c r="Q73" s="30"/>
      <c r="R73" s="30"/>
      <c r="S73" s="30"/>
      <c r="T73" s="30"/>
      <c r="U73" s="30"/>
      <c r="V73" s="30"/>
      <c r="W73" s="30"/>
      <c r="X73" s="30"/>
      <c r="Y73" s="30"/>
      <c r="Z73" s="165"/>
    </row>
    <row r="74" spans="1:26" ht="30" customHeight="1" x14ac:dyDescent="0.15">
      <c r="A74" s="148"/>
      <c r="B74" s="148"/>
      <c r="C74" s="170"/>
      <c r="D74" s="162"/>
      <c r="E74" s="162"/>
      <c r="F74" s="162"/>
      <c r="G74" s="162"/>
      <c r="H74" s="162"/>
      <c r="I74" s="172"/>
      <c r="J74" s="193" t="s">
        <v>231</v>
      </c>
      <c r="K74" s="194"/>
      <c r="L74" s="194"/>
      <c r="M74" s="194"/>
      <c r="N74" s="194"/>
      <c r="O74" s="194"/>
      <c r="P74" s="194"/>
      <c r="Q74" s="194"/>
      <c r="R74" s="194"/>
      <c r="S74" s="194"/>
      <c r="T74" s="194"/>
      <c r="U74" s="194"/>
      <c r="V74" s="194"/>
      <c r="W74" s="194"/>
      <c r="X74" s="194"/>
      <c r="Y74" s="194"/>
      <c r="Z74" s="165"/>
    </row>
    <row r="75" spans="1:26" ht="20.100000000000001" customHeight="1" x14ac:dyDescent="0.15">
      <c r="A75" s="148">
        <f>IF(OR(AND($I63="する",TRIM($I75)=""),AND($I63="しない",NOT(ISBLANK($I75)))), 1001, 0)</f>
        <v>0</v>
      </c>
      <c r="B75" s="148"/>
      <c r="C75" s="166"/>
      <c r="D75" s="167">
        <v>5</v>
      </c>
      <c r="E75" s="146" t="s">
        <v>3</v>
      </c>
      <c r="I75" s="30"/>
      <c r="J75" s="30"/>
      <c r="K75" s="30"/>
      <c r="L75" s="30"/>
      <c r="M75" s="30"/>
      <c r="N75" s="30"/>
      <c r="O75" s="30"/>
      <c r="P75" s="30"/>
      <c r="Q75" s="30"/>
      <c r="R75" s="30"/>
      <c r="S75" s="30"/>
      <c r="T75" s="30"/>
      <c r="U75" s="30"/>
      <c r="V75" s="30"/>
      <c r="W75" s="30"/>
      <c r="X75" s="30"/>
      <c r="Y75" s="30"/>
      <c r="Z75" s="165"/>
    </row>
    <row r="76" spans="1:26" ht="30" customHeight="1" x14ac:dyDescent="0.15">
      <c r="A76" s="148"/>
      <c r="B76" s="148"/>
      <c r="C76" s="170"/>
      <c r="D76" s="162"/>
      <c r="E76" s="162"/>
      <c r="F76" s="162"/>
      <c r="G76" s="162"/>
      <c r="H76" s="162"/>
      <c r="I76" s="195"/>
      <c r="J76" s="193" t="s">
        <v>232</v>
      </c>
      <c r="K76" s="193"/>
      <c r="L76" s="193"/>
      <c r="M76" s="193"/>
      <c r="N76" s="193"/>
      <c r="O76" s="193"/>
      <c r="P76" s="193"/>
      <c r="Q76" s="193"/>
      <c r="R76" s="193"/>
      <c r="S76" s="193"/>
      <c r="T76" s="193"/>
      <c r="U76" s="193"/>
      <c r="V76" s="193"/>
      <c r="W76" s="193"/>
      <c r="X76" s="193"/>
      <c r="Y76" s="193"/>
      <c r="Z76" s="165"/>
    </row>
    <row r="77" spans="1:26" ht="20.100000000000001" customHeight="1" x14ac:dyDescent="0.15">
      <c r="A77" s="148">
        <f>IF(OR(AND($I63="する",TRIM($I77)=""),AND($I63="しない",NOT(ISBLANK($I77)))), 1001, 0)</f>
        <v>0</v>
      </c>
      <c r="B77" s="148"/>
      <c r="C77" s="166"/>
      <c r="D77" s="167">
        <v>6</v>
      </c>
      <c r="E77" s="146" t="s">
        <v>134</v>
      </c>
      <c r="I77" s="30"/>
      <c r="J77" s="30"/>
      <c r="K77" s="30"/>
      <c r="L77" s="30"/>
      <c r="M77" s="30"/>
      <c r="N77" s="30"/>
      <c r="O77" s="30"/>
      <c r="P77" s="30"/>
      <c r="Q77" s="30"/>
      <c r="R77" s="30"/>
      <c r="S77" s="30"/>
      <c r="T77" s="30"/>
      <c r="U77" s="30"/>
      <c r="V77" s="30"/>
      <c r="W77" s="30"/>
      <c r="X77" s="30"/>
      <c r="Y77" s="30"/>
      <c r="Z77" s="165"/>
    </row>
    <row r="78" spans="1:26" ht="20.100000000000001" customHeight="1" x14ac:dyDescent="0.15">
      <c r="A78" s="148"/>
      <c r="B78" s="148"/>
      <c r="C78" s="170"/>
      <c r="D78" s="162"/>
      <c r="E78" s="162"/>
      <c r="F78" s="162"/>
      <c r="G78" s="162"/>
      <c r="H78" s="162"/>
      <c r="I78" s="172"/>
      <c r="J78" s="169" t="s">
        <v>244</v>
      </c>
      <c r="K78" s="169"/>
      <c r="L78" s="169"/>
      <c r="M78" s="169"/>
      <c r="N78" s="169"/>
      <c r="O78" s="169"/>
      <c r="P78" s="169"/>
      <c r="Q78" s="169"/>
      <c r="R78" s="169"/>
      <c r="S78" s="169"/>
      <c r="T78" s="169"/>
      <c r="U78" s="169"/>
      <c r="V78" s="169"/>
      <c r="W78" s="169"/>
      <c r="X78" s="169"/>
      <c r="Y78" s="169"/>
      <c r="Z78" s="165"/>
    </row>
    <row r="79" spans="1:26" ht="20.100000000000001" customHeight="1" x14ac:dyDescent="0.15">
      <c r="A79" s="148">
        <f>IF(OR(AND($I63="する",TRIM($I79)=""),AND($I63="しない",NOT(ISBLANK($I79)))), 1001, 0)</f>
        <v>0</v>
      </c>
      <c r="B79" s="148"/>
      <c r="C79" s="166"/>
      <c r="D79" s="167">
        <v>7</v>
      </c>
      <c r="E79" s="146" t="s">
        <v>135</v>
      </c>
      <c r="I79" s="30"/>
      <c r="J79" s="30"/>
      <c r="K79" s="30"/>
      <c r="L79" s="30"/>
      <c r="M79" s="30"/>
      <c r="N79" s="30"/>
      <c r="O79" s="30"/>
      <c r="P79" s="30"/>
      <c r="Q79" s="30"/>
      <c r="R79" s="30"/>
      <c r="S79" s="30"/>
      <c r="T79" s="30"/>
      <c r="U79" s="30"/>
      <c r="V79" s="30"/>
      <c r="W79" s="30"/>
      <c r="X79" s="30"/>
      <c r="Y79" s="30"/>
      <c r="Z79" s="165"/>
    </row>
    <row r="80" spans="1:26" ht="20.100000000000001" customHeight="1" x14ac:dyDescent="0.15">
      <c r="A80" s="148"/>
      <c r="B80" s="148"/>
      <c r="C80" s="170"/>
      <c r="D80" s="162"/>
      <c r="E80" s="162"/>
      <c r="F80" s="162"/>
      <c r="G80" s="162"/>
      <c r="H80" s="162"/>
      <c r="I80" s="172"/>
      <c r="J80" s="169" t="s">
        <v>10</v>
      </c>
      <c r="K80" s="169"/>
      <c r="L80" s="169"/>
      <c r="M80" s="169"/>
      <c r="N80" s="169"/>
      <c r="O80" s="169"/>
      <c r="P80" s="169"/>
      <c r="Q80" s="169"/>
      <c r="R80" s="169"/>
      <c r="S80" s="169"/>
      <c r="T80" s="169"/>
      <c r="U80" s="169"/>
      <c r="V80" s="169"/>
      <c r="W80" s="169"/>
      <c r="X80" s="169"/>
      <c r="Y80" s="169"/>
      <c r="Z80" s="165"/>
    </row>
    <row r="81" spans="1:26" ht="20.100000000000001" customHeight="1" x14ac:dyDescent="0.15">
      <c r="A81" s="148">
        <f>IF(OR(AND($I63="する",TRIM($I81)=""),AND($I63="しない",NOT(ISBLANK($I81)))), 1001, 0)</f>
        <v>0</v>
      </c>
      <c r="B81" s="148"/>
      <c r="C81" s="166"/>
      <c r="D81" s="167">
        <v>8</v>
      </c>
      <c r="E81" s="146" t="s">
        <v>136</v>
      </c>
      <c r="I81" s="30"/>
      <c r="J81" s="30"/>
      <c r="K81" s="30"/>
      <c r="L81" s="30"/>
      <c r="M81" s="30"/>
      <c r="N81" s="30"/>
      <c r="O81" s="30"/>
      <c r="P81" s="30"/>
      <c r="Q81" s="30"/>
      <c r="R81" s="30"/>
      <c r="S81" s="30"/>
      <c r="T81" s="30"/>
      <c r="U81" s="30"/>
      <c r="V81" s="30"/>
      <c r="W81" s="30"/>
      <c r="X81" s="30"/>
      <c r="Y81" s="30"/>
      <c r="Z81" s="165"/>
    </row>
    <row r="82" spans="1:26" ht="20.100000000000001" customHeight="1" x14ac:dyDescent="0.15">
      <c r="A82" s="148"/>
      <c r="B82" s="148"/>
      <c r="C82" s="170"/>
      <c r="D82" s="162"/>
      <c r="E82" s="162"/>
      <c r="F82" s="162"/>
      <c r="G82" s="162"/>
      <c r="H82" s="162"/>
      <c r="I82" s="172"/>
      <c r="J82" s="169" t="s">
        <v>11</v>
      </c>
      <c r="K82" s="169"/>
      <c r="L82" s="169"/>
      <c r="M82" s="169"/>
      <c r="N82" s="169"/>
      <c r="O82" s="169"/>
      <c r="P82" s="169"/>
      <c r="Q82" s="169"/>
      <c r="R82" s="169"/>
      <c r="S82" s="169"/>
      <c r="T82" s="169"/>
      <c r="U82" s="169"/>
      <c r="V82" s="169"/>
      <c r="W82" s="169"/>
      <c r="X82" s="169"/>
      <c r="Y82" s="169"/>
      <c r="Z82" s="165"/>
    </row>
    <row r="83" spans="1:26" ht="20.100000000000001" customHeight="1" x14ac:dyDescent="0.15">
      <c r="A83" s="148">
        <f>IF(OR(AND($I63="する",NOT(AND(TRIM($I83)&lt;&gt;"",ISNUMBER(VALUE(SUBSTITUTE($I83,"-","")))))), AND($I63="しない",NOT(ISBLANK($I83)))), 1001, 0)</f>
        <v>0</v>
      </c>
      <c r="B83" s="148"/>
      <c r="C83" s="166"/>
      <c r="D83" s="167">
        <v>9</v>
      </c>
      <c r="E83" s="146" t="s">
        <v>6</v>
      </c>
      <c r="I83" s="30"/>
      <c r="J83" s="30"/>
      <c r="K83" s="30"/>
      <c r="L83" s="30"/>
      <c r="M83" s="30"/>
      <c r="N83" s="162"/>
      <c r="O83" s="162"/>
      <c r="P83" s="162"/>
      <c r="Q83" s="162"/>
      <c r="R83" s="162"/>
      <c r="S83" s="162"/>
      <c r="T83" s="162"/>
      <c r="U83" s="162"/>
      <c r="V83" s="162"/>
      <c r="W83" s="162"/>
      <c r="X83" s="162"/>
      <c r="Y83" s="162"/>
      <c r="Z83" s="165"/>
    </row>
    <row r="84" spans="1:26" ht="20.100000000000001" customHeight="1" x14ac:dyDescent="0.15">
      <c r="A84" s="148"/>
      <c r="B84" s="148"/>
      <c r="C84" s="170"/>
      <c r="D84" s="162"/>
      <c r="E84" s="162"/>
      <c r="F84" s="162"/>
      <c r="G84" s="162"/>
      <c r="H84" s="162"/>
      <c r="I84" s="168"/>
      <c r="J84" s="169" t="s">
        <v>227</v>
      </c>
      <c r="K84" s="169"/>
      <c r="L84" s="169"/>
      <c r="M84" s="169"/>
      <c r="N84" s="169"/>
      <c r="O84" s="169"/>
      <c r="P84" s="169"/>
      <c r="Q84" s="169"/>
      <c r="R84" s="169"/>
      <c r="S84" s="169"/>
      <c r="T84" s="169"/>
      <c r="U84" s="169"/>
      <c r="V84" s="169"/>
      <c r="W84" s="169"/>
      <c r="X84" s="169"/>
      <c r="Y84" s="169"/>
      <c r="Z84" s="165"/>
    </row>
    <row r="85" spans="1:26" ht="20.100000000000001" customHeight="1" x14ac:dyDescent="0.15">
      <c r="A85" s="148">
        <f>IF(OR(AND($I63="する",NOT(AND(TRIM($I85)&lt;&gt;"",ISNUMBER(VALUE(SUBSTITUTE($I85,"-","")))))), AND($I63="しない",NOT(ISBLANK($I85)))), 1001, 0)</f>
        <v>0</v>
      </c>
      <c r="B85" s="148"/>
      <c r="C85" s="166"/>
      <c r="D85" s="167">
        <v>10</v>
      </c>
      <c r="E85" s="146" t="s">
        <v>7</v>
      </c>
      <c r="I85" s="30"/>
      <c r="J85" s="30"/>
      <c r="K85" s="30"/>
      <c r="L85" s="30"/>
      <c r="M85" s="30"/>
      <c r="N85" s="162"/>
      <c r="O85" s="162"/>
      <c r="P85" s="162"/>
      <c r="Q85" s="162"/>
      <c r="R85" s="162"/>
      <c r="S85" s="162"/>
      <c r="T85" s="162"/>
      <c r="U85" s="162"/>
      <c r="V85" s="162"/>
      <c r="W85" s="162"/>
      <c r="X85" s="162"/>
      <c r="Y85" s="162"/>
      <c r="Z85" s="165"/>
    </row>
    <row r="86" spans="1:26" s="200" customFormat="1" ht="20.100000000000001" customHeight="1" x14ac:dyDescent="0.15">
      <c r="A86" s="196"/>
      <c r="B86" s="196"/>
      <c r="C86" s="197"/>
      <c r="D86" s="198"/>
      <c r="E86" s="198"/>
      <c r="F86" s="198"/>
      <c r="G86" s="198"/>
      <c r="H86" s="198"/>
      <c r="I86" s="173"/>
      <c r="J86" s="169" t="s">
        <v>228</v>
      </c>
      <c r="K86" s="169"/>
      <c r="L86" s="169"/>
      <c r="M86" s="169"/>
      <c r="N86" s="169"/>
      <c r="O86" s="169"/>
      <c r="P86" s="169"/>
      <c r="Q86" s="169"/>
      <c r="R86" s="169"/>
      <c r="S86" s="169"/>
      <c r="T86" s="169"/>
      <c r="U86" s="169"/>
      <c r="V86" s="169"/>
      <c r="W86" s="169"/>
      <c r="X86" s="169"/>
      <c r="Y86" s="169"/>
      <c r="Z86" s="199"/>
    </row>
    <row r="87" spans="1:26" ht="20.100000000000001" customHeight="1" x14ac:dyDescent="0.15">
      <c r="A87" s="148">
        <f>IF(AND($I63="しない",NOT(ISBLANK($I87))), 1001, 0)</f>
        <v>0</v>
      </c>
      <c r="B87" s="148"/>
      <c r="C87" s="166"/>
      <c r="D87" s="167">
        <v>11</v>
      </c>
      <c r="E87" s="146" t="s">
        <v>9</v>
      </c>
      <c r="I87" s="30"/>
      <c r="J87" s="30"/>
      <c r="K87" s="30"/>
      <c r="L87" s="30"/>
      <c r="M87" s="30"/>
      <c r="N87" s="30"/>
      <c r="O87" s="30"/>
      <c r="P87" s="30"/>
      <c r="Q87" s="30"/>
      <c r="R87" s="30"/>
      <c r="S87" s="30"/>
      <c r="T87" s="30"/>
      <c r="U87" s="30"/>
      <c r="V87" s="30"/>
      <c r="W87" s="30"/>
      <c r="X87" s="30"/>
      <c r="Y87" s="30"/>
      <c r="Z87" s="165"/>
    </row>
    <row r="88" spans="1:26" ht="20.100000000000001" customHeight="1" x14ac:dyDescent="0.15">
      <c r="A88" s="148"/>
      <c r="B88" s="148"/>
      <c r="C88" s="170"/>
      <c r="D88" s="162"/>
      <c r="E88" s="162"/>
      <c r="F88" s="162"/>
      <c r="G88" s="162"/>
      <c r="H88" s="162"/>
      <c r="I88" s="172"/>
      <c r="J88" s="169" t="s">
        <v>21</v>
      </c>
      <c r="K88" s="169"/>
      <c r="L88" s="169"/>
      <c r="M88" s="169"/>
      <c r="N88" s="169"/>
      <c r="O88" s="169"/>
      <c r="P88" s="169"/>
      <c r="Q88" s="169"/>
      <c r="R88" s="169"/>
      <c r="S88" s="169"/>
      <c r="T88" s="169"/>
      <c r="U88" s="169"/>
      <c r="V88" s="169"/>
      <c r="W88" s="169"/>
      <c r="X88" s="169"/>
      <c r="Y88" s="169"/>
      <c r="Z88" s="165"/>
    </row>
    <row r="89" spans="1:26" ht="20.100000000000001" customHeight="1" x14ac:dyDescent="0.15">
      <c r="A89" s="148"/>
      <c r="B89" s="148"/>
      <c r="C89" s="175"/>
      <c r="D89" s="176"/>
      <c r="E89" s="176"/>
      <c r="F89" s="176"/>
      <c r="G89" s="176"/>
      <c r="H89" s="176"/>
      <c r="I89" s="177"/>
      <c r="J89" s="177"/>
      <c r="K89" s="177"/>
      <c r="L89" s="177"/>
      <c r="M89" s="177"/>
      <c r="N89" s="177"/>
      <c r="O89" s="177"/>
      <c r="P89" s="177"/>
      <c r="Q89" s="177"/>
      <c r="R89" s="177"/>
      <c r="S89" s="177"/>
      <c r="T89" s="177"/>
      <c r="U89" s="177"/>
      <c r="V89" s="177"/>
      <c r="W89" s="177"/>
      <c r="X89" s="177"/>
      <c r="Y89" s="177"/>
      <c r="Z89" s="178"/>
    </row>
    <row r="90" spans="1:26" ht="20.100000000000001" customHeight="1" x14ac:dyDescent="0.15">
      <c r="A90" s="148"/>
      <c r="B90" s="148"/>
      <c r="C90" s="162"/>
      <c r="D90" s="162"/>
      <c r="E90" s="162"/>
      <c r="F90" s="162"/>
      <c r="G90" s="162"/>
      <c r="H90" s="162"/>
      <c r="I90" s="179"/>
      <c r="J90" s="179"/>
      <c r="K90" s="179"/>
      <c r="L90" s="179"/>
      <c r="M90" s="179"/>
      <c r="N90" s="179"/>
      <c r="O90" s="179"/>
      <c r="P90" s="179"/>
      <c r="Q90" s="179"/>
      <c r="R90" s="179"/>
      <c r="S90" s="179"/>
      <c r="T90" s="179"/>
      <c r="U90" s="179"/>
      <c r="V90" s="179"/>
      <c r="W90" s="179"/>
      <c r="X90" s="179"/>
      <c r="Y90" s="179"/>
      <c r="Z90" s="180"/>
    </row>
    <row r="91" spans="1:26" ht="15" hidden="1" customHeight="1" x14ac:dyDescent="0.15">
      <c r="A91" s="148"/>
      <c r="B91" s="148"/>
      <c r="C91" s="162"/>
      <c r="D91" s="162"/>
      <c r="E91" s="162"/>
      <c r="F91" s="162"/>
      <c r="G91" s="162"/>
      <c r="H91" s="162"/>
      <c r="I91" s="181"/>
      <c r="J91" s="162"/>
      <c r="K91" s="162"/>
      <c r="L91" s="162"/>
      <c r="M91" s="162"/>
      <c r="N91" s="162"/>
      <c r="O91" s="162"/>
      <c r="P91" s="162"/>
      <c r="Q91" s="162"/>
      <c r="R91" s="162"/>
      <c r="S91" s="162"/>
      <c r="T91" s="162"/>
      <c r="U91" s="162"/>
      <c r="V91" s="162"/>
      <c r="W91" s="162"/>
      <c r="X91" s="162"/>
      <c r="Y91" s="162"/>
    </row>
    <row r="92" spans="1:26" ht="15" hidden="1" customHeight="1" x14ac:dyDescent="0.15">
      <c r="A92" s="148"/>
      <c r="B92" s="148"/>
      <c r="C92" s="162"/>
      <c r="D92" s="162"/>
      <c r="E92" s="162"/>
      <c r="F92" s="162"/>
      <c r="G92" s="162"/>
      <c r="H92" s="162"/>
      <c r="I92" s="181"/>
      <c r="J92" s="179"/>
      <c r="K92" s="179"/>
      <c r="L92" s="179"/>
      <c r="M92" s="179"/>
      <c r="N92" s="179"/>
      <c r="O92" s="179"/>
      <c r="P92" s="179"/>
      <c r="Q92" s="179"/>
      <c r="R92" s="179"/>
      <c r="S92" s="179"/>
      <c r="T92" s="179"/>
      <c r="U92" s="179"/>
      <c r="V92" s="179"/>
      <c r="W92" s="179"/>
      <c r="X92" s="179"/>
      <c r="Y92" s="162"/>
    </row>
    <row r="93" spans="1:26" ht="15" hidden="1" customHeight="1" x14ac:dyDescent="0.15">
      <c r="A93" s="148"/>
      <c r="B93" s="148"/>
      <c r="C93" s="162"/>
      <c r="D93" s="162"/>
      <c r="E93" s="162"/>
      <c r="F93" s="162"/>
      <c r="G93" s="162"/>
      <c r="H93" s="162"/>
      <c r="I93" s="181"/>
      <c r="J93" s="162"/>
      <c r="K93" s="162"/>
      <c r="L93" s="162"/>
      <c r="M93" s="162"/>
      <c r="N93" s="162"/>
      <c r="O93" s="162"/>
      <c r="P93" s="162"/>
      <c r="Q93" s="162"/>
      <c r="R93" s="162"/>
      <c r="S93" s="162"/>
      <c r="T93" s="162"/>
      <c r="U93" s="162"/>
      <c r="V93" s="162"/>
      <c r="W93" s="162"/>
      <c r="X93" s="162"/>
      <c r="Y93" s="162"/>
    </row>
    <row r="94" spans="1:26" ht="15" hidden="1" customHeight="1" x14ac:dyDescent="0.15">
      <c r="A94" s="148"/>
      <c r="B94" s="148"/>
      <c r="C94" s="162"/>
      <c r="D94" s="162"/>
      <c r="E94" s="162"/>
      <c r="F94" s="162"/>
      <c r="G94" s="162"/>
      <c r="H94" s="162"/>
      <c r="I94" s="181"/>
      <c r="J94" s="162"/>
      <c r="K94" s="162"/>
      <c r="L94" s="162"/>
      <c r="M94" s="162"/>
      <c r="N94" s="162"/>
      <c r="O94" s="162"/>
      <c r="P94" s="162"/>
      <c r="Q94" s="162"/>
      <c r="R94" s="162"/>
      <c r="S94" s="162"/>
      <c r="T94" s="162"/>
      <c r="U94" s="162"/>
      <c r="V94" s="162"/>
      <c r="W94" s="162"/>
      <c r="X94" s="162"/>
      <c r="Y94" s="162"/>
    </row>
    <row r="95" spans="1:26" ht="15" hidden="1" customHeight="1" x14ac:dyDescent="0.15">
      <c r="A95" s="148"/>
      <c r="B95" s="148"/>
      <c r="C95" s="162"/>
      <c r="D95" s="162"/>
      <c r="E95" s="162"/>
      <c r="F95" s="162"/>
      <c r="G95" s="162"/>
      <c r="H95" s="162"/>
      <c r="I95" s="181"/>
      <c r="J95" s="179"/>
      <c r="K95" s="179"/>
      <c r="L95" s="179"/>
      <c r="M95" s="179"/>
      <c r="N95" s="179"/>
      <c r="O95" s="179"/>
      <c r="P95" s="179"/>
      <c r="Q95" s="179"/>
      <c r="R95" s="179"/>
      <c r="S95" s="179"/>
      <c r="T95" s="179"/>
      <c r="U95" s="179"/>
      <c r="V95" s="179"/>
      <c r="W95" s="179"/>
      <c r="X95" s="179"/>
      <c r="Y95" s="162"/>
    </row>
    <row r="96" spans="1:26" ht="15" hidden="1" customHeight="1" x14ac:dyDescent="0.15">
      <c r="A96" s="148"/>
      <c r="B96" s="148"/>
      <c r="C96" s="162"/>
      <c r="D96" s="162"/>
      <c r="E96" s="162"/>
      <c r="F96" s="162"/>
      <c r="G96" s="162"/>
      <c r="H96" s="162"/>
      <c r="I96" s="181"/>
      <c r="J96" s="162"/>
      <c r="K96" s="162"/>
      <c r="L96" s="162"/>
      <c r="M96" s="162"/>
      <c r="N96" s="162"/>
      <c r="O96" s="162"/>
      <c r="P96" s="162"/>
      <c r="Q96" s="162"/>
      <c r="R96" s="162"/>
      <c r="S96" s="162"/>
      <c r="T96" s="162"/>
      <c r="U96" s="162"/>
      <c r="V96" s="162"/>
      <c r="W96" s="162"/>
      <c r="X96" s="162"/>
      <c r="Y96" s="162"/>
    </row>
    <row r="97" spans="1:26" ht="15" hidden="1" customHeight="1" x14ac:dyDescent="0.15">
      <c r="A97" s="148"/>
      <c r="B97" s="148"/>
      <c r="C97" s="162"/>
      <c r="D97" s="162"/>
      <c r="E97" s="162"/>
      <c r="F97" s="162"/>
      <c r="G97" s="162"/>
      <c r="H97" s="162"/>
      <c r="I97" s="181"/>
      <c r="J97" s="162"/>
      <c r="K97" s="162"/>
      <c r="L97" s="162"/>
      <c r="M97" s="162"/>
      <c r="N97" s="162"/>
      <c r="O97" s="162"/>
      <c r="P97" s="162"/>
      <c r="Q97" s="162"/>
      <c r="R97" s="162"/>
      <c r="S97" s="162"/>
      <c r="T97" s="162"/>
      <c r="U97" s="162"/>
      <c r="V97" s="162"/>
      <c r="W97" s="162"/>
      <c r="X97" s="162"/>
      <c r="Y97" s="162"/>
    </row>
    <row r="98" spans="1:26" ht="15" hidden="1" customHeight="1" x14ac:dyDescent="0.15">
      <c r="A98" s="148"/>
      <c r="B98" s="148"/>
      <c r="C98" s="162"/>
      <c r="D98" s="162"/>
      <c r="E98" s="162"/>
      <c r="F98" s="162"/>
      <c r="G98" s="162"/>
      <c r="H98" s="162"/>
      <c r="I98" s="181"/>
      <c r="J98" s="179"/>
      <c r="K98" s="179"/>
      <c r="L98" s="179"/>
      <c r="M98" s="179"/>
      <c r="N98" s="179"/>
      <c r="O98" s="179"/>
      <c r="P98" s="179"/>
      <c r="Q98" s="179"/>
      <c r="R98" s="179"/>
      <c r="S98" s="179"/>
      <c r="T98" s="179"/>
      <c r="U98" s="179"/>
      <c r="V98" s="179"/>
      <c r="W98" s="179"/>
      <c r="X98" s="179"/>
      <c r="Y98" s="162"/>
    </row>
    <row r="99" spans="1:26" ht="15" hidden="1" customHeight="1" x14ac:dyDescent="0.15">
      <c r="A99" s="148"/>
      <c r="B99" s="148"/>
      <c r="C99" s="162"/>
      <c r="D99" s="162"/>
      <c r="E99" s="162"/>
      <c r="F99" s="162"/>
      <c r="G99" s="162"/>
      <c r="H99" s="162"/>
      <c r="I99" s="181"/>
      <c r="J99" s="162"/>
      <c r="K99" s="162"/>
      <c r="L99" s="162"/>
      <c r="M99" s="162"/>
      <c r="N99" s="162"/>
      <c r="O99" s="162"/>
      <c r="P99" s="162"/>
      <c r="Q99" s="162"/>
      <c r="R99" s="162"/>
      <c r="S99" s="162"/>
      <c r="T99" s="162"/>
      <c r="U99" s="162"/>
      <c r="V99" s="162"/>
      <c r="W99" s="162"/>
      <c r="X99" s="162"/>
      <c r="Y99" s="162"/>
    </row>
    <row r="100" spans="1:26" ht="15" hidden="1" customHeight="1" x14ac:dyDescent="0.15">
      <c r="A100" s="148"/>
      <c r="B100" s="148"/>
      <c r="C100" s="162"/>
      <c r="D100" s="162"/>
      <c r="E100" s="162"/>
      <c r="F100" s="162"/>
      <c r="G100" s="162"/>
      <c r="H100" s="162"/>
      <c r="I100" s="181"/>
      <c r="J100" s="162"/>
      <c r="K100" s="162"/>
      <c r="L100" s="162"/>
      <c r="M100" s="162"/>
      <c r="N100" s="162"/>
      <c r="O100" s="162"/>
      <c r="P100" s="162"/>
      <c r="Q100" s="162"/>
      <c r="R100" s="162"/>
      <c r="S100" s="162"/>
      <c r="T100" s="162"/>
      <c r="U100" s="162"/>
      <c r="V100" s="162"/>
      <c r="W100" s="162"/>
      <c r="X100" s="162"/>
      <c r="Y100" s="162"/>
    </row>
    <row r="101" spans="1:26" ht="15" hidden="1" customHeight="1" x14ac:dyDescent="0.15">
      <c r="A101" s="148"/>
      <c r="B101" s="148"/>
      <c r="C101" s="162"/>
      <c r="D101" s="162"/>
      <c r="E101" s="162"/>
      <c r="F101" s="162"/>
      <c r="G101" s="162"/>
      <c r="H101" s="162"/>
      <c r="I101" s="181"/>
      <c r="J101" s="162"/>
      <c r="K101" s="162"/>
      <c r="L101" s="162"/>
      <c r="M101" s="162"/>
      <c r="N101" s="162"/>
      <c r="O101" s="162"/>
      <c r="P101" s="162"/>
      <c r="Q101" s="162"/>
      <c r="R101" s="162"/>
      <c r="S101" s="162"/>
      <c r="T101" s="162"/>
      <c r="U101" s="162"/>
      <c r="V101" s="162"/>
      <c r="W101" s="162"/>
      <c r="X101" s="162"/>
      <c r="Y101" s="162"/>
    </row>
    <row r="102" spans="1:26" ht="15" hidden="1" customHeight="1" x14ac:dyDescent="0.15">
      <c r="A102" s="148"/>
      <c r="B102" s="148"/>
      <c r="C102" s="162"/>
      <c r="D102" s="162"/>
      <c r="E102" s="162"/>
      <c r="F102" s="162"/>
      <c r="G102" s="162"/>
      <c r="H102" s="162"/>
      <c r="I102" s="181"/>
      <c r="J102" s="179"/>
      <c r="K102" s="179"/>
      <c r="L102" s="179"/>
      <c r="M102" s="179"/>
      <c r="N102" s="179"/>
      <c r="O102" s="179"/>
      <c r="P102" s="179"/>
      <c r="Q102" s="179"/>
      <c r="R102" s="179"/>
      <c r="S102" s="179"/>
      <c r="T102" s="179"/>
      <c r="U102" s="179"/>
      <c r="V102" s="179"/>
      <c r="W102" s="179"/>
      <c r="X102" s="179"/>
      <c r="Y102" s="162"/>
    </row>
    <row r="103" spans="1:26" ht="15" hidden="1" customHeight="1" x14ac:dyDescent="0.15">
      <c r="A103" s="148"/>
      <c r="B103" s="148"/>
      <c r="C103" s="162"/>
      <c r="D103" s="162"/>
      <c r="E103" s="162"/>
      <c r="F103" s="162"/>
      <c r="G103" s="162"/>
      <c r="H103" s="162"/>
      <c r="I103" s="181"/>
      <c r="J103" s="162"/>
      <c r="K103" s="162"/>
      <c r="L103" s="162"/>
      <c r="M103" s="162"/>
      <c r="N103" s="162"/>
      <c r="O103" s="162"/>
      <c r="P103" s="162"/>
      <c r="Q103" s="162"/>
      <c r="R103" s="162"/>
      <c r="S103" s="162"/>
      <c r="T103" s="162"/>
      <c r="U103" s="162"/>
      <c r="V103" s="162"/>
      <c r="W103" s="162"/>
      <c r="X103" s="162"/>
      <c r="Y103" s="162"/>
    </row>
    <row r="104" spans="1:26" ht="15" hidden="1" customHeight="1" x14ac:dyDescent="0.15">
      <c r="A104" s="148"/>
      <c r="B104" s="148"/>
      <c r="C104" s="162"/>
      <c r="D104" s="162"/>
      <c r="E104" s="162"/>
      <c r="F104" s="162"/>
      <c r="G104" s="162"/>
      <c r="H104" s="162"/>
      <c r="I104" s="181"/>
      <c r="J104" s="162"/>
      <c r="K104" s="162"/>
      <c r="L104" s="162"/>
      <c r="M104" s="162"/>
      <c r="N104" s="162"/>
      <c r="O104" s="162"/>
      <c r="P104" s="162"/>
      <c r="Q104" s="162"/>
      <c r="R104" s="162"/>
      <c r="S104" s="162"/>
      <c r="T104" s="162"/>
      <c r="U104" s="162"/>
      <c r="V104" s="162"/>
      <c r="W104" s="162"/>
      <c r="X104" s="162"/>
      <c r="Y104" s="162"/>
    </row>
    <row r="105" spans="1:26" ht="15" hidden="1" customHeight="1" x14ac:dyDescent="0.15">
      <c r="A105" s="148"/>
      <c r="B105" s="148"/>
      <c r="C105" s="162"/>
      <c r="D105" s="162"/>
      <c r="E105" s="162"/>
      <c r="F105" s="162"/>
      <c r="G105" s="162"/>
      <c r="H105" s="162"/>
      <c r="I105" s="181"/>
      <c r="J105" s="179"/>
      <c r="K105" s="179"/>
      <c r="L105" s="179"/>
      <c r="M105" s="179"/>
      <c r="N105" s="179"/>
      <c r="O105" s="179"/>
      <c r="P105" s="179"/>
      <c r="Q105" s="179"/>
      <c r="R105" s="179"/>
      <c r="S105" s="179"/>
      <c r="T105" s="179"/>
      <c r="U105" s="179"/>
      <c r="V105" s="179"/>
      <c r="W105" s="179"/>
      <c r="X105" s="179"/>
      <c r="Y105" s="162"/>
    </row>
    <row r="106" spans="1:26" ht="15" hidden="1" customHeight="1" x14ac:dyDescent="0.15">
      <c r="A106" s="148"/>
      <c r="B106" s="148"/>
      <c r="C106" s="162"/>
      <c r="D106" s="162"/>
      <c r="E106" s="162"/>
      <c r="F106" s="162"/>
      <c r="G106" s="162"/>
      <c r="H106" s="162"/>
      <c r="I106" s="181"/>
      <c r="J106" s="179"/>
      <c r="K106" s="179"/>
      <c r="L106" s="179"/>
      <c r="M106" s="179"/>
      <c r="N106" s="179"/>
      <c r="O106" s="179"/>
      <c r="P106" s="179"/>
      <c r="Q106" s="179"/>
      <c r="R106" s="179"/>
      <c r="S106" s="179"/>
      <c r="T106" s="179"/>
      <c r="U106" s="179"/>
      <c r="V106" s="179"/>
      <c r="W106" s="179"/>
      <c r="X106" s="179"/>
      <c r="Y106" s="162"/>
    </row>
    <row r="107" spans="1:26" ht="15" hidden="1" customHeight="1" x14ac:dyDescent="0.15">
      <c r="A107" s="148"/>
      <c r="B107" s="148"/>
      <c r="C107" s="162"/>
      <c r="D107" s="162"/>
      <c r="E107" s="162"/>
      <c r="F107" s="162"/>
      <c r="G107" s="162"/>
      <c r="H107" s="162"/>
      <c r="I107" s="181"/>
      <c r="J107" s="179"/>
      <c r="K107" s="179"/>
      <c r="L107" s="179"/>
      <c r="M107" s="179"/>
      <c r="N107" s="179"/>
      <c r="O107" s="179"/>
      <c r="P107" s="179"/>
      <c r="Q107" s="179"/>
      <c r="R107" s="179"/>
      <c r="S107" s="179"/>
      <c r="T107" s="179"/>
      <c r="U107" s="179"/>
      <c r="V107" s="179"/>
      <c r="W107" s="179"/>
      <c r="X107" s="179"/>
      <c r="Y107" s="162"/>
    </row>
    <row r="108" spans="1:26" ht="20.100000000000001" customHeight="1" x14ac:dyDescent="0.15">
      <c r="A108" s="148"/>
      <c r="B108" s="148"/>
      <c r="C108" s="162"/>
      <c r="D108" s="162"/>
      <c r="E108" s="162"/>
      <c r="F108" s="162"/>
      <c r="G108" s="162"/>
      <c r="H108" s="162"/>
      <c r="I108" s="181"/>
      <c r="J108" s="162"/>
      <c r="K108" s="162"/>
      <c r="L108" s="162"/>
      <c r="M108" s="162"/>
      <c r="N108" s="162"/>
      <c r="O108" s="162"/>
      <c r="P108" s="162"/>
      <c r="Q108" s="162"/>
      <c r="R108" s="162"/>
      <c r="S108" s="162"/>
      <c r="T108" s="162"/>
      <c r="U108" s="162"/>
      <c r="V108" s="162"/>
      <c r="W108" s="162"/>
      <c r="X108" s="162"/>
      <c r="Y108" s="162"/>
    </row>
    <row r="109" spans="1:26" ht="20.100000000000001" customHeight="1" x14ac:dyDescent="0.15">
      <c r="A109" s="148"/>
      <c r="B109" s="148"/>
      <c r="C109" s="157" t="s">
        <v>33</v>
      </c>
      <c r="D109" s="158"/>
      <c r="E109" s="158"/>
      <c r="F109" s="158"/>
      <c r="G109" s="158"/>
      <c r="H109" s="182"/>
    </row>
    <row r="110" spans="1:26" ht="20.100000000000001" customHeight="1" x14ac:dyDescent="0.15">
      <c r="A110" s="148"/>
      <c r="B110" s="148"/>
      <c r="C110" s="201"/>
      <c r="D110" s="188"/>
      <c r="E110" s="188"/>
      <c r="F110" s="188"/>
      <c r="G110" s="188"/>
      <c r="H110" s="188"/>
      <c r="I110" s="163"/>
      <c r="J110" s="163"/>
      <c r="K110" s="163"/>
      <c r="L110" s="163"/>
      <c r="M110" s="163"/>
      <c r="N110" s="163"/>
      <c r="O110" s="163"/>
      <c r="P110" s="163"/>
      <c r="Q110" s="163"/>
      <c r="R110" s="163"/>
      <c r="S110" s="163"/>
      <c r="T110" s="163"/>
      <c r="U110" s="163"/>
      <c r="V110" s="163"/>
      <c r="W110" s="163"/>
      <c r="X110" s="163"/>
      <c r="Y110" s="163"/>
      <c r="Z110" s="164"/>
    </row>
    <row r="111" spans="1:26" ht="30" customHeight="1" x14ac:dyDescent="0.15">
      <c r="A111" s="148"/>
      <c r="B111" s="148"/>
      <c r="C111" s="201"/>
      <c r="D111" s="202" t="s">
        <v>230</v>
      </c>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165"/>
    </row>
    <row r="112" spans="1:26" ht="20.100000000000001" customHeight="1" x14ac:dyDescent="0.15">
      <c r="A112" s="148"/>
      <c r="B112" s="148"/>
      <c r="C112" s="166"/>
      <c r="D112" s="167">
        <v>1</v>
      </c>
      <c r="E112" s="146" t="s">
        <v>8</v>
      </c>
      <c r="I112" s="30"/>
      <c r="J112" s="30"/>
      <c r="K112" s="30"/>
      <c r="L112" s="30"/>
      <c r="M112" s="30"/>
      <c r="N112" s="30"/>
      <c r="O112" s="30"/>
      <c r="P112" s="30"/>
      <c r="Q112" s="30"/>
      <c r="R112" s="30"/>
      <c r="S112" s="30"/>
      <c r="T112" s="30"/>
      <c r="U112" s="30"/>
      <c r="V112" s="30"/>
      <c r="W112" s="30"/>
      <c r="X112" s="30"/>
      <c r="Y112" s="30"/>
      <c r="Z112" s="165"/>
    </row>
    <row r="113" spans="1:27" ht="20.100000000000001" customHeight="1" x14ac:dyDescent="0.15">
      <c r="A113" s="148"/>
      <c r="B113" s="148"/>
      <c r="C113" s="166"/>
      <c r="D113" s="167"/>
      <c r="E113" s="162"/>
      <c r="F113" s="162"/>
      <c r="G113" s="162"/>
      <c r="H113" s="162"/>
      <c r="I113" s="172"/>
      <c r="J113" s="169" t="s">
        <v>109</v>
      </c>
      <c r="K113" s="203"/>
      <c r="L113" s="203"/>
      <c r="M113" s="203"/>
      <c r="N113" s="203"/>
      <c r="O113" s="203"/>
      <c r="P113" s="203"/>
      <c r="Q113" s="203"/>
      <c r="R113" s="203"/>
      <c r="S113" s="203"/>
      <c r="T113" s="203"/>
      <c r="U113" s="203"/>
      <c r="V113" s="203"/>
      <c r="W113" s="203"/>
      <c r="X113" s="203"/>
      <c r="Y113" s="203"/>
      <c r="Z113" s="165"/>
    </row>
    <row r="114" spans="1:27" ht="20.100000000000001" customHeight="1" x14ac:dyDescent="0.15">
      <c r="A114" s="148"/>
      <c r="B114" s="148"/>
      <c r="C114" s="166"/>
      <c r="D114" s="167">
        <v>2</v>
      </c>
      <c r="E114" s="146" t="s">
        <v>23</v>
      </c>
      <c r="I114" s="30"/>
      <c r="J114" s="30"/>
      <c r="K114" s="30"/>
      <c r="L114" s="30"/>
      <c r="M114" s="30"/>
      <c r="N114" s="30"/>
      <c r="O114" s="30"/>
      <c r="P114" s="30"/>
      <c r="Q114" s="30"/>
      <c r="R114" s="30"/>
      <c r="S114" s="30"/>
      <c r="T114" s="30"/>
      <c r="U114" s="30"/>
      <c r="V114" s="30"/>
      <c r="W114" s="30"/>
      <c r="X114" s="30"/>
      <c r="Y114" s="30"/>
      <c r="Z114" s="165"/>
    </row>
    <row r="115" spans="1:27" ht="20.100000000000001" customHeight="1" x14ac:dyDescent="0.15">
      <c r="A115" s="148"/>
      <c r="B115" s="148"/>
      <c r="C115" s="166"/>
      <c r="D115" s="167"/>
      <c r="E115" s="162"/>
      <c r="F115" s="162"/>
      <c r="G115" s="162"/>
      <c r="H115" s="162"/>
      <c r="I115" s="172"/>
      <c r="J115" s="169" t="s">
        <v>10</v>
      </c>
      <c r="K115" s="203"/>
      <c r="L115" s="203"/>
      <c r="M115" s="203"/>
      <c r="N115" s="203"/>
      <c r="O115" s="203"/>
      <c r="P115" s="203"/>
      <c r="Q115" s="203"/>
      <c r="R115" s="203"/>
      <c r="S115" s="203"/>
      <c r="T115" s="203"/>
      <c r="U115" s="203"/>
      <c r="V115" s="203"/>
      <c r="W115" s="203"/>
      <c r="X115" s="203"/>
      <c r="Y115" s="203"/>
      <c r="Z115" s="165"/>
    </row>
    <row r="116" spans="1:27" ht="20.100000000000001" customHeight="1" x14ac:dyDescent="0.15">
      <c r="A116" s="148"/>
      <c r="B116" s="148"/>
      <c r="C116" s="166"/>
      <c r="D116" s="167">
        <v>3</v>
      </c>
      <c r="E116" s="146" t="s">
        <v>22</v>
      </c>
      <c r="I116" s="30"/>
      <c r="J116" s="30"/>
      <c r="K116" s="30"/>
      <c r="L116" s="30"/>
      <c r="M116" s="30"/>
      <c r="N116" s="30"/>
      <c r="O116" s="30"/>
      <c r="P116" s="30"/>
      <c r="Q116" s="30"/>
      <c r="R116" s="30"/>
      <c r="S116" s="30"/>
      <c r="T116" s="30"/>
      <c r="U116" s="30"/>
      <c r="V116" s="30"/>
      <c r="W116" s="30"/>
      <c r="X116" s="30"/>
      <c r="Y116" s="30"/>
      <c r="Z116" s="165"/>
    </row>
    <row r="117" spans="1:27" ht="20.100000000000001" customHeight="1" x14ac:dyDescent="0.15">
      <c r="A117" s="148"/>
      <c r="B117" s="148"/>
      <c r="C117" s="166"/>
      <c r="D117" s="167"/>
      <c r="E117" s="162"/>
      <c r="F117" s="162"/>
      <c r="G117" s="162"/>
      <c r="H117" s="162"/>
      <c r="I117" s="172"/>
      <c r="J117" s="169" t="s">
        <v>11</v>
      </c>
      <c r="K117" s="203"/>
      <c r="L117" s="203"/>
      <c r="M117" s="203"/>
      <c r="N117" s="203"/>
      <c r="O117" s="203"/>
      <c r="P117" s="203"/>
      <c r="Q117" s="203"/>
      <c r="R117" s="203"/>
      <c r="S117" s="203"/>
      <c r="T117" s="203"/>
      <c r="U117" s="203"/>
      <c r="V117" s="203"/>
      <c r="W117" s="203"/>
      <c r="X117" s="203"/>
      <c r="Y117" s="203"/>
      <c r="Z117" s="165"/>
    </row>
    <row r="118" spans="1:27" ht="20.100000000000001" customHeight="1" x14ac:dyDescent="0.15">
      <c r="A118" s="148">
        <f>IF(AND(TRIM($I118)&lt;&gt;"",NOT(ISNUMBER(VALUE(SUBSTITUTE($I118,"-",""))))), 1001, 0)</f>
        <v>0</v>
      </c>
      <c r="B118" s="148"/>
      <c r="C118" s="166"/>
      <c r="D118" s="167">
        <v>4</v>
      </c>
      <c r="E118" s="146" t="s">
        <v>6</v>
      </c>
      <c r="I118" s="30"/>
      <c r="J118" s="30"/>
      <c r="K118" s="30"/>
      <c r="L118" s="30"/>
      <c r="M118" s="30"/>
      <c r="N118" s="162"/>
      <c r="O118" s="162"/>
      <c r="P118" s="162"/>
      <c r="Q118" s="162"/>
      <c r="R118" s="162"/>
      <c r="S118" s="162"/>
      <c r="T118" s="162"/>
      <c r="U118" s="162"/>
      <c r="V118" s="162"/>
      <c r="W118" s="162"/>
      <c r="X118" s="162"/>
      <c r="Y118" s="162"/>
      <c r="Z118" s="165"/>
    </row>
    <row r="119" spans="1:27" ht="20.100000000000001" customHeight="1" x14ac:dyDescent="0.15">
      <c r="A119" s="148"/>
      <c r="B119" s="148"/>
      <c r="C119" s="170"/>
      <c r="D119" s="162"/>
      <c r="E119" s="162"/>
      <c r="F119" s="162"/>
      <c r="G119" s="162"/>
      <c r="H119" s="162"/>
      <c r="I119" s="172"/>
      <c r="J119" s="169" t="s">
        <v>229</v>
      </c>
      <c r="K119" s="203"/>
      <c r="L119" s="203"/>
      <c r="M119" s="203"/>
      <c r="N119" s="203"/>
      <c r="O119" s="203"/>
      <c r="P119" s="203"/>
      <c r="Q119" s="203"/>
      <c r="R119" s="203"/>
      <c r="S119" s="203"/>
      <c r="T119" s="203"/>
      <c r="U119" s="203"/>
      <c r="V119" s="203"/>
      <c r="W119" s="203"/>
      <c r="X119" s="203"/>
      <c r="Y119" s="203"/>
      <c r="Z119" s="165"/>
    </row>
    <row r="120" spans="1:27" ht="20.100000000000001" customHeight="1" x14ac:dyDescent="0.15">
      <c r="A120" s="148">
        <f>IF(AND(TRIM($I120)&lt;&gt;"",NOT(ISNUMBER(VALUE(SUBSTITUTE($I120,"-",""))))), 1001, 0)</f>
        <v>0</v>
      </c>
      <c r="B120" s="148"/>
      <c r="C120" s="166"/>
      <c r="D120" s="167">
        <v>5</v>
      </c>
      <c r="E120" s="146" t="s">
        <v>7</v>
      </c>
      <c r="I120" s="30"/>
      <c r="J120" s="30"/>
      <c r="K120" s="30"/>
      <c r="L120" s="30"/>
      <c r="M120" s="30"/>
      <c r="N120" s="162"/>
      <c r="O120" s="162"/>
      <c r="P120" s="162"/>
      <c r="Q120" s="162"/>
      <c r="R120" s="162"/>
      <c r="S120" s="162"/>
      <c r="T120" s="162"/>
      <c r="U120" s="162"/>
      <c r="V120" s="162"/>
      <c r="W120" s="162"/>
      <c r="X120" s="162"/>
      <c r="Y120" s="162"/>
      <c r="Z120" s="165"/>
    </row>
    <row r="121" spans="1:27" ht="20.100000000000001" customHeight="1" x14ac:dyDescent="0.15">
      <c r="A121" s="148"/>
      <c r="B121" s="148"/>
      <c r="C121" s="170"/>
      <c r="D121" s="162"/>
      <c r="E121" s="162"/>
      <c r="F121" s="162"/>
      <c r="G121" s="162"/>
      <c r="H121" s="162"/>
      <c r="I121" s="172"/>
      <c r="J121" s="169" t="s">
        <v>204</v>
      </c>
      <c r="K121" s="203"/>
      <c r="L121" s="203"/>
      <c r="M121" s="203"/>
      <c r="N121" s="203"/>
      <c r="O121" s="203"/>
      <c r="P121" s="203"/>
      <c r="Q121" s="203"/>
      <c r="R121" s="203"/>
      <c r="S121" s="203"/>
      <c r="T121" s="203"/>
      <c r="U121" s="203"/>
      <c r="V121" s="203"/>
      <c r="W121" s="203"/>
      <c r="X121" s="203"/>
      <c r="Y121" s="203"/>
      <c r="Z121" s="165"/>
    </row>
    <row r="122" spans="1:27" ht="20.100000000000001" customHeight="1" x14ac:dyDescent="0.15">
      <c r="A122" s="148"/>
      <c r="B122" s="148"/>
      <c r="C122" s="166"/>
      <c r="D122" s="167">
        <v>6</v>
      </c>
      <c r="E122" s="146" t="s">
        <v>9</v>
      </c>
      <c r="I122" s="30"/>
      <c r="J122" s="30"/>
      <c r="K122" s="30"/>
      <c r="L122" s="30"/>
      <c r="M122" s="30"/>
      <c r="N122" s="30"/>
      <c r="O122" s="30"/>
      <c r="P122" s="30"/>
      <c r="Q122" s="30"/>
      <c r="R122" s="30"/>
      <c r="S122" s="30"/>
      <c r="T122" s="30"/>
      <c r="U122" s="30"/>
      <c r="V122" s="30"/>
      <c r="W122" s="30"/>
      <c r="X122" s="30"/>
      <c r="Y122" s="30"/>
      <c r="Z122" s="165"/>
    </row>
    <row r="123" spans="1:27" ht="20.100000000000001" customHeight="1" x14ac:dyDescent="0.15">
      <c r="A123" s="148"/>
      <c r="B123" s="148"/>
      <c r="C123" s="170"/>
      <c r="D123" s="162"/>
      <c r="E123" s="162"/>
      <c r="F123" s="162"/>
      <c r="G123" s="162"/>
      <c r="H123" s="162"/>
      <c r="I123" s="172"/>
      <c r="J123" s="169" t="s">
        <v>21</v>
      </c>
      <c r="K123" s="203"/>
      <c r="L123" s="203"/>
      <c r="M123" s="203"/>
      <c r="N123" s="203"/>
      <c r="O123" s="203"/>
      <c r="P123" s="203"/>
      <c r="Q123" s="203"/>
      <c r="R123" s="203"/>
      <c r="S123" s="203"/>
      <c r="T123" s="203"/>
      <c r="U123" s="203"/>
      <c r="V123" s="203"/>
      <c r="W123" s="203"/>
      <c r="X123" s="203"/>
      <c r="Y123" s="203"/>
      <c r="Z123" s="165"/>
    </row>
    <row r="124" spans="1:27" ht="20.100000000000001" customHeight="1" x14ac:dyDescent="0.15">
      <c r="A124" s="148"/>
      <c r="B124" s="148"/>
      <c r="C124" s="175"/>
      <c r="D124" s="176"/>
      <c r="E124" s="176"/>
      <c r="F124" s="176"/>
      <c r="G124" s="176"/>
      <c r="H124" s="176"/>
      <c r="I124" s="177"/>
      <c r="J124" s="177"/>
      <c r="K124" s="177"/>
      <c r="L124" s="177"/>
      <c r="M124" s="177"/>
      <c r="N124" s="177"/>
      <c r="O124" s="177"/>
      <c r="P124" s="177"/>
      <c r="Q124" s="177"/>
      <c r="R124" s="177"/>
      <c r="S124" s="177"/>
      <c r="T124" s="177"/>
      <c r="U124" s="177"/>
      <c r="V124" s="177"/>
      <c r="W124" s="177"/>
      <c r="X124" s="177"/>
      <c r="Y124" s="177"/>
      <c r="Z124" s="178"/>
    </row>
    <row r="125" spans="1:27" ht="20.100000000000001" customHeight="1" x14ac:dyDescent="0.15">
      <c r="A125" s="148"/>
      <c r="B125" s="148"/>
      <c r="C125" s="162"/>
      <c r="D125" s="162"/>
      <c r="E125" s="162"/>
      <c r="F125" s="162"/>
      <c r="G125" s="162"/>
      <c r="H125" s="162"/>
      <c r="I125" s="179"/>
      <c r="J125" s="179"/>
      <c r="K125" s="179"/>
      <c r="L125" s="179"/>
      <c r="M125" s="179"/>
      <c r="N125" s="179"/>
      <c r="O125" s="179"/>
      <c r="P125" s="179"/>
      <c r="Q125" s="179"/>
      <c r="R125" s="179"/>
      <c r="S125" s="179"/>
      <c r="T125" s="179"/>
      <c r="U125" s="179"/>
      <c r="V125" s="179"/>
      <c r="W125" s="179"/>
      <c r="X125" s="179"/>
      <c r="Y125" s="179"/>
      <c r="Z125" s="180"/>
    </row>
    <row r="126" spans="1:27" ht="15.75" hidden="1" customHeight="1" x14ac:dyDescent="0.15">
      <c r="A126" s="204"/>
      <c r="B126" s="148"/>
      <c r="C126" s="162"/>
      <c r="D126" s="162"/>
      <c r="E126" s="162"/>
      <c r="F126" s="162"/>
      <c r="G126" s="162"/>
      <c r="H126" s="162"/>
      <c r="I126" s="179"/>
      <c r="J126" s="179"/>
      <c r="K126" s="179"/>
      <c r="L126" s="179"/>
      <c r="M126" s="179"/>
      <c r="N126" s="179"/>
      <c r="O126" s="179"/>
      <c r="P126" s="179"/>
      <c r="Q126" s="179"/>
      <c r="R126" s="179"/>
      <c r="S126" s="179"/>
      <c r="T126" s="179"/>
      <c r="U126" s="179"/>
      <c r="V126" s="179"/>
      <c r="W126" s="179"/>
      <c r="X126" s="179"/>
      <c r="Y126" s="179"/>
      <c r="Z126" s="205"/>
      <c r="AA126" s="179"/>
    </row>
    <row r="127" spans="1:27" ht="15.75" hidden="1" customHeight="1" x14ac:dyDescent="0.15">
      <c r="A127" s="204"/>
      <c r="B127" s="148"/>
      <c r="C127" s="162"/>
      <c r="D127" s="162"/>
      <c r="E127" s="162"/>
      <c r="F127" s="162"/>
      <c r="G127" s="162"/>
      <c r="H127" s="162"/>
      <c r="I127" s="179"/>
      <c r="J127" s="179"/>
      <c r="K127" s="179"/>
      <c r="L127" s="179"/>
      <c r="M127" s="179"/>
      <c r="N127" s="179"/>
      <c r="O127" s="179"/>
      <c r="P127" s="179"/>
      <c r="Q127" s="179"/>
      <c r="R127" s="179"/>
      <c r="S127" s="179"/>
      <c r="T127" s="179"/>
      <c r="U127" s="179"/>
      <c r="V127" s="179"/>
      <c r="W127" s="179"/>
      <c r="X127" s="179"/>
      <c r="Y127" s="179"/>
      <c r="Z127" s="205"/>
      <c r="AA127" s="179"/>
    </row>
    <row r="128" spans="1:27" ht="15.75" hidden="1" customHeight="1" x14ac:dyDescent="0.15">
      <c r="A128" s="204"/>
      <c r="B128" s="148"/>
      <c r="C128" s="162"/>
      <c r="D128" s="162"/>
      <c r="E128" s="162"/>
      <c r="F128" s="162"/>
      <c r="G128" s="162"/>
      <c r="H128" s="162"/>
      <c r="I128" s="179"/>
      <c r="J128" s="179"/>
      <c r="K128" s="179"/>
      <c r="L128" s="179"/>
      <c r="M128" s="179"/>
      <c r="N128" s="179"/>
      <c r="O128" s="179"/>
      <c r="P128" s="179"/>
      <c r="Q128" s="179"/>
      <c r="R128" s="179"/>
      <c r="S128" s="179"/>
      <c r="T128" s="179"/>
      <c r="U128" s="179"/>
      <c r="V128" s="179"/>
      <c r="W128" s="179"/>
      <c r="X128" s="179"/>
      <c r="Y128" s="179"/>
      <c r="Z128" s="205"/>
      <c r="AA128" s="179"/>
    </row>
    <row r="129" spans="1:27" ht="15.75" hidden="1" customHeight="1" x14ac:dyDescent="0.15">
      <c r="A129" s="204"/>
      <c r="B129" s="148"/>
      <c r="C129" s="162"/>
      <c r="D129" s="162"/>
      <c r="E129" s="162"/>
      <c r="F129" s="162"/>
      <c r="G129" s="162"/>
      <c r="H129" s="162"/>
      <c r="I129" s="179"/>
      <c r="J129" s="179"/>
      <c r="K129" s="179"/>
      <c r="L129" s="179"/>
      <c r="M129" s="179"/>
      <c r="N129" s="179"/>
      <c r="O129" s="179"/>
      <c r="P129" s="179"/>
      <c r="Q129" s="179"/>
      <c r="R129" s="179"/>
      <c r="S129" s="179"/>
      <c r="T129" s="179"/>
      <c r="U129" s="179"/>
      <c r="V129" s="179"/>
      <c r="W129" s="179"/>
      <c r="X129" s="179"/>
      <c r="Y129" s="179"/>
      <c r="Z129" s="205"/>
      <c r="AA129" s="179"/>
    </row>
    <row r="130" spans="1:27" ht="15.75" hidden="1" customHeight="1" x14ac:dyDescent="0.15">
      <c r="A130" s="204"/>
      <c r="B130" s="148"/>
      <c r="C130" s="162"/>
      <c r="D130" s="162"/>
      <c r="E130" s="162"/>
      <c r="F130" s="162"/>
      <c r="G130" s="162"/>
      <c r="H130" s="162"/>
      <c r="I130" s="179"/>
      <c r="J130" s="179"/>
      <c r="K130" s="179"/>
      <c r="L130" s="179"/>
      <c r="M130" s="179"/>
      <c r="N130" s="179"/>
      <c r="O130" s="179"/>
      <c r="P130" s="179"/>
      <c r="Q130" s="179"/>
      <c r="R130" s="179"/>
      <c r="S130" s="179"/>
      <c r="T130" s="179"/>
      <c r="U130" s="179"/>
      <c r="V130" s="179"/>
      <c r="W130" s="179"/>
      <c r="X130" s="179"/>
      <c r="Y130" s="179"/>
      <c r="Z130" s="205"/>
      <c r="AA130" s="179"/>
    </row>
    <row r="131" spans="1:27" ht="15.75" hidden="1" customHeight="1" x14ac:dyDescent="0.15">
      <c r="A131" s="204"/>
      <c r="B131" s="148"/>
      <c r="C131" s="162"/>
      <c r="D131" s="162"/>
      <c r="E131" s="162"/>
      <c r="F131" s="162"/>
      <c r="G131" s="162"/>
      <c r="H131" s="162"/>
      <c r="I131" s="179"/>
      <c r="J131" s="179"/>
      <c r="K131" s="179"/>
      <c r="L131" s="179"/>
      <c r="M131" s="179"/>
      <c r="N131" s="179"/>
      <c r="O131" s="179"/>
      <c r="P131" s="179"/>
      <c r="Q131" s="179"/>
      <c r="R131" s="179"/>
      <c r="S131" s="179"/>
      <c r="T131" s="179"/>
      <c r="U131" s="179"/>
      <c r="V131" s="179"/>
      <c r="W131" s="179"/>
      <c r="X131" s="179"/>
      <c r="Y131" s="179"/>
      <c r="Z131" s="205"/>
      <c r="AA131" s="179"/>
    </row>
    <row r="132" spans="1:27" ht="15.75" hidden="1" customHeight="1" x14ac:dyDescent="0.15">
      <c r="A132" s="204"/>
      <c r="B132" s="148"/>
      <c r="C132" s="162"/>
      <c r="D132" s="162"/>
      <c r="E132" s="162"/>
      <c r="F132" s="162"/>
      <c r="G132" s="162"/>
      <c r="H132" s="162"/>
      <c r="I132" s="179"/>
      <c r="J132" s="179"/>
      <c r="K132" s="179"/>
      <c r="L132" s="179"/>
      <c r="M132" s="179"/>
      <c r="N132" s="179"/>
      <c r="O132" s="179"/>
      <c r="P132" s="179"/>
      <c r="Q132" s="179"/>
      <c r="R132" s="179"/>
      <c r="S132" s="179"/>
      <c r="T132" s="179"/>
      <c r="U132" s="179"/>
      <c r="V132" s="179"/>
      <c r="W132" s="179"/>
      <c r="X132" s="179"/>
      <c r="Y132" s="179"/>
      <c r="Z132" s="205"/>
      <c r="AA132" s="179"/>
    </row>
    <row r="133" spans="1:27" ht="15.75" hidden="1" customHeight="1" x14ac:dyDescent="0.15">
      <c r="A133" s="204"/>
      <c r="B133" s="148"/>
      <c r="C133" s="162"/>
      <c r="D133" s="162"/>
      <c r="E133" s="162"/>
      <c r="F133" s="162"/>
      <c r="G133" s="162"/>
      <c r="H133" s="162"/>
      <c r="I133" s="179"/>
      <c r="J133" s="179"/>
      <c r="K133" s="179"/>
      <c r="L133" s="179"/>
      <c r="M133" s="179"/>
      <c r="N133" s="179"/>
      <c r="O133" s="179"/>
      <c r="P133" s="179"/>
      <c r="Q133" s="179"/>
      <c r="R133" s="179"/>
      <c r="S133" s="179"/>
      <c r="T133" s="179"/>
      <c r="U133" s="179"/>
      <c r="V133" s="179"/>
      <c r="W133" s="179"/>
      <c r="X133" s="179"/>
      <c r="Y133" s="179"/>
      <c r="Z133" s="205"/>
      <c r="AA133" s="179"/>
    </row>
    <row r="134" spans="1:27" ht="15.75" hidden="1" customHeight="1" x14ac:dyDescent="0.15">
      <c r="A134" s="204"/>
      <c r="B134" s="148"/>
      <c r="C134" s="162"/>
      <c r="D134" s="162"/>
      <c r="E134" s="162"/>
      <c r="F134" s="162"/>
      <c r="G134" s="162"/>
      <c r="H134" s="162"/>
      <c r="I134" s="179"/>
      <c r="J134" s="179"/>
      <c r="K134" s="179"/>
      <c r="L134" s="179"/>
      <c r="M134" s="179"/>
      <c r="N134" s="179"/>
      <c r="O134" s="179"/>
      <c r="P134" s="179"/>
      <c r="Q134" s="179"/>
      <c r="R134" s="179"/>
      <c r="S134" s="179"/>
      <c r="T134" s="179"/>
      <c r="U134" s="179"/>
      <c r="V134" s="179"/>
      <c r="W134" s="179"/>
      <c r="X134" s="179"/>
      <c r="Y134" s="179"/>
      <c r="Z134" s="205"/>
      <c r="AA134" s="179"/>
    </row>
    <row r="135" spans="1:27" ht="15.75" hidden="1" customHeight="1" x14ac:dyDescent="0.15">
      <c r="A135" s="204"/>
      <c r="B135" s="148"/>
      <c r="C135" s="162"/>
      <c r="D135" s="162"/>
      <c r="E135" s="162"/>
      <c r="F135" s="162"/>
      <c r="G135" s="162"/>
      <c r="H135" s="162"/>
      <c r="I135" s="179"/>
      <c r="J135" s="179"/>
      <c r="K135" s="179"/>
      <c r="L135" s="179"/>
      <c r="M135" s="179"/>
      <c r="N135" s="179"/>
      <c r="O135" s="179"/>
      <c r="P135" s="179"/>
      <c r="Q135" s="179"/>
      <c r="R135" s="179"/>
      <c r="S135" s="179"/>
      <c r="T135" s="179"/>
      <c r="U135" s="179"/>
      <c r="V135" s="179"/>
      <c r="W135" s="179"/>
      <c r="X135" s="179"/>
      <c r="Y135" s="179"/>
      <c r="Z135" s="205"/>
      <c r="AA135" s="179"/>
    </row>
    <row r="136" spans="1:27" ht="15.75" hidden="1" customHeight="1" x14ac:dyDescent="0.15">
      <c r="A136" s="204"/>
      <c r="B136" s="148"/>
      <c r="C136" s="162"/>
      <c r="D136" s="162"/>
      <c r="E136" s="162"/>
      <c r="F136" s="162"/>
      <c r="G136" s="162"/>
      <c r="H136" s="162"/>
      <c r="I136" s="179"/>
      <c r="J136" s="179"/>
      <c r="K136" s="179"/>
      <c r="L136" s="179"/>
      <c r="M136" s="179"/>
      <c r="N136" s="179"/>
      <c r="O136" s="179"/>
      <c r="P136" s="179"/>
      <c r="Q136" s="179"/>
      <c r="R136" s="179"/>
      <c r="S136" s="179"/>
      <c r="T136" s="179"/>
      <c r="U136" s="179"/>
      <c r="V136" s="179"/>
      <c r="W136" s="179"/>
      <c r="X136" s="179"/>
      <c r="Y136" s="179"/>
      <c r="Z136" s="205"/>
      <c r="AA136" s="179"/>
    </row>
    <row r="137" spans="1:27" ht="15.75" hidden="1" customHeight="1" x14ac:dyDescent="0.15">
      <c r="A137" s="204"/>
      <c r="B137" s="148"/>
      <c r="C137" s="162"/>
      <c r="D137" s="162"/>
      <c r="E137" s="162"/>
      <c r="F137" s="162"/>
      <c r="G137" s="162"/>
      <c r="H137" s="162"/>
      <c r="I137" s="179"/>
      <c r="J137" s="179"/>
      <c r="K137" s="179"/>
      <c r="L137" s="179"/>
      <c r="M137" s="179"/>
      <c r="N137" s="179"/>
      <c r="O137" s="179"/>
      <c r="P137" s="179"/>
      <c r="Q137" s="179"/>
      <c r="R137" s="179"/>
      <c r="S137" s="179"/>
      <c r="T137" s="179"/>
      <c r="U137" s="179"/>
      <c r="V137" s="179"/>
      <c r="W137" s="179"/>
      <c r="X137" s="179"/>
      <c r="Y137" s="179"/>
      <c r="Z137" s="205"/>
      <c r="AA137" s="179"/>
    </row>
    <row r="138" spans="1:27" ht="15.75" hidden="1" customHeight="1" x14ac:dyDescent="0.15">
      <c r="A138" s="204"/>
      <c r="B138" s="148"/>
      <c r="C138" s="162"/>
      <c r="D138" s="162"/>
      <c r="E138" s="162"/>
      <c r="F138" s="162"/>
      <c r="G138" s="162"/>
      <c r="H138" s="162"/>
      <c r="I138" s="179"/>
      <c r="J138" s="179"/>
      <c r="K138" s="179"/>
      <c r="L138" s="179"/>
      <c r="M138" s="179"/>
      <c r="N138" s="179"/>
      <c r="O138" s="179"/>
      <c r="P138" s="179"/>
      <c r="Q138" s="179"/>
      <c r="R138" s="179"/>
      <c r="S138" s="179"/>
      <c r="T138" s="179"/>
      <c r="U138" s="179"/>
      <c r="V138" s="179"/>
      <c r="W138" s="179"/>
      <c r="X138" s="179"/>
      <c r="Y138" s="179"/>
      <c r="Z138" s="205"/>
      <c r="AA138" s="179"/>
    </row>
    <row r="139" spans="1:27" ht="15.75" hidden="1" customHeight="1" x14ac:dyDescent="0.15">
      <c r="A139" s="204"/>
      <c r="B139" s="148"/>
      <c r="C139" s="162"/>
      <c r="D139" s="162"/>
      <c r="E139" s="162"/>
      <c r="F139" s="162"/>
      <c r="G139" s="162"/>
      <c r="H139" s="162"/>
      <c r="I139" s="179"/>
      <c r="J139" s="179"/>
      <c r="K139" s="179"/>
      <c r="L139" s="179"/>
      <c r="M139" s="179"/>
      <c r="N139" s="179"/>
      <c r="O139" s="179"/>
      <c r="P139" s="179"/>
      <c r="Q139" s="179"/>
      <c r="R139" s="179"/>
      <c r="S139" s="179"/>
      <c r="T139" s="179"/>
      <c r="U139" s="179"/>
      <c r="V139" s="179"/>
      <c r="W139" s="179"/>
      <c r="X139" s="179"/>
      <c r="Y139" s="179"/>
      <c r="Z139" s="205"/>
      <c r="AA139" s="179"/>
    </row>
    <row r="140" spans="1:27" ht="15.75" hidden="1" customHeight="1" x14ac:dyDescent="0.15">
      <c r="A140" s="204"/>
      <c r="B140" s="148"/>
      <c r="C140" s="162"/>
      <c r="D140" s="162"/>
      <c r="E140" s="162"/>
      <c r="F140" s="162"/>
      <c r="G140" s="162"/>
      <c r="H140" s="162"/>
      <c r="I140" s="179"/>
      <c r="J140" s="179"/>
      <c r="K140" s="179"/>
      <c r="L140" s="179"/>
      <c r="M140" s="179"/>
      <c r="N140" s="179"/>
      <c r="O140" s="179"/>
      <c r="P140" s="179"/>
      <c r="Q140" s="179"/>
      <c r="R140" s="179"/>
      <c r="S140" s="179"/>
      <c r="T140" s="179"/>
      <c r="U140" s="179"/>
      <c r="V140" s="179"/>
      <c r="W140" s="179"/>
      <c r="X140" s="179"/>
      <c r="Y140" s="179"/>
      <c r="Z140" s="205"/>
      <c r="AA140" s="179"/>
    </row>
    <row r="141" spans="1:27" ht="15.75" hidden="1" customHeight="1" x14ac:dyDescent="0.15">
      <c r="A141" s="204"/>
      <c r="B141" s="148"/>
      <c r="C141" s="162"/>
      <c r="D141" s="162"/>
      <c r="E141" s="162"/>
      <c r="F141" s="162"/>
      <c r="G141" s="162"/>
      <c r="H141" s="162"/>
      <c r="I141" s="179"/>
      <c r="J141" s="179"/>
      <c r="K141" s="179"/>
      <c r="L141" s="179"/>
      <c r="M141" s="179"/>
      <c r="N141" s="179"/>
      <c r="O141" s="179"/>
      <c r="P141" s="179"/>
      <c r="Q141" s="179"/>
      <c r="R141" s="179"/>
      <c r="S141" s="179"/>
      <c r="T141" s="179"/>
      <c r="U141" s="179"/>
      <c r="V141" s="179"/>
      <c r="W141" s="179"/>
      <c r="X141" s="179"/>
      <c r="Y141" s="179"/>
      <c r="Z141" s="205"/>
      <c r="AA141" s="179"/>
    </row>
    <row r="142" spans="1:27" ht="15.75" hidden="1" customHeight="1" x14ac:dyDescent="0.15">
      <c r="A142" s="204"/>
      <c r="B142" s="148"/>
      <c r="C142" s="162"/>
      <c r="D142" s="162"/>
      <c r="E142" s="162"/>
      <c r="F142" s="162"/>
      <c r="G142" s="162"/>
      <c r="H142" s="162"/>
      <c r="I142" s="179"/>
      <c r="J142" s="179"/>
      <c r="K142" s="179"/>
      <c r="L142" s="179"/>
      <c r="M142" s="179"/>
      <c r="N142" s="179"/>
      <c r="O142" s="179"/>
      <c r="P142" s="179"/>
      <c r="Q142" s="179"/>
      <c r="R142" s="179"/>
      <c r="S142" s="179"/>
      <c r="T142" s="179"/>
      <c r="U142" s="179"/>
      <c r="V142" s="179"/>
      <c r="W142" s="179"/>
      <c r="X142" s="179"/>
      <c r="Y142" s="179"/>
      <c r="Z142" s="205"/>
      <c r="AA142" s="179"/>
    </row>
    <row r="143" spans="1:27" ht="15.75" hidden="1" customHeight="1" x14ac:dyDescent="0.15">
      <c r="A143" s="204"/>
      <c r="B143" s="148"/>
      <c r="C143" s="162"/>
      <c r="D143" s="162"/>
      <c r="E143" s="162"/>
      <c r="F143" s="162"/>
      <c r="G143" s="162"/>
      <c r="H143" s="162"/>
      <c r="I143" s="179"/>
      <c r="J143" s="179"/>
      <c r="K143" s="179"/>
      <c r="L143" s="179"/>
      <c r="M143" s="179"/>
      <c r="N143" s="179"/>
      <c r="O143" s="179"/>
      <c r="P143" s="179"/>
      <c r="Q143" s="179"/>
      <c r="R143" s="179"/>
      <c r="S143" s="179"/>
      <c r="T143" s="179"/>
      <c r="U143" s="179"/>
      <c r="V143" s="179"/>
      <c r="W143" s="179"/>
      <c r="X143" s="179"/>
      <c r="Y143" s="179"/>
      <c r="Z143" s="205"/>
      <c r="AA143" s="179"/>
    </row>
    <row r="144" spans="1:27" ht="15.75" hidden="1" customHeight="1" x14ac:dyDescent="0.15">
      <c r="A144" s="204"/>
      <c r="B144" s="148"/>
      <c r="C144" s="162"/>
      <c r="D144" s="162"/>
      <c r="E144" s="162"/>
      <c r="F144" s="162"/>
      <c r="G144" s="162"/>
      <c r="H144" s="162"/>
      <c r="I144" s="179"/>
      <c r="J144" s="179"/>
      <c r="K144" s="179"/>
      <c r="L144" s="179"/>
      <c r="M144" s="179"/>
      <c r="N144" s="179"/>
      <c r="O144" s="179"/>
      <c r="P144" s="179"/>
      <c r="Q144" s="179"/>
      <c r="R144" s="179"/>
      <c r="S144" s="179"/>
      <c r="T144" s="179"/>
      <c r="U144" s="179"/>
      <c r="V144" s="179"/>
      <c r="W144" s="179"/>
      <c r="X144" s="179"/>
      <c r="Y144" s="179"/>
      <c r="Z144" s="205"/>
      <c r="AA144" s="179"/>
    </row>
    <row r="145" spans="1:27" ht="20.100000000000001" customHeight="1" x14ac:dyDescent="0.15">
      <c r="A145" s="204"/>
      <c r="B145" s="148"/>
      <c r="C145" s="162"/>
      <c r="D145" s="162"/>
      <c r="E145" s="162"/>
      <c r="F145" s="162"/>
      <c r="G145" s="162"/>
      <c r="H145" s="162"/>
      <c r="I145" s="179"/>
      <c r="J145" s="179"/>
      <c r="K145" s="179"/>
      <c r="L145" s="179"/>
      <c r="M145" s="179"/>
      <c r="N145" s="179"/>
      <c r="O145" s="179"/>
      <c r="P145" s="179"/>
      <c r="Q145" s="179"/>
      <c r="R145" s="179"/>
      <c r="S145" s="179"/>
      <c r="T145" s="179"/>
      <c r="U145" s="179"/>
      <c r="V145" s="179"/>
      <c r="W145" s="179"/>
      <c r="X145" s="179"/>
      <c r="Y145" s="179"/>
      <c r="Z145" s="205"/>
      <c r="AA145" s="179"/>
    </row>
    <row r="146" spans="1:27" ht="20.100000000000001" customHeight="1" x14ac:dyDescent="0.15">
      <c r="A146" s="148"/>
      <c r="B146" s="148"/>
      <c r="C146" s="157" t="s">
        <v>110</v>
      </c>
      <c r="D146" s="158"/>
      <c r="E146" s="158"/>
      <c r="F146" s="158"/>
      <c r="G146" s="158"/>
      <c r="H146" s="182"/>
    </row>
    <row r="147" spans="1:27" ht="20.100000000000001" customHeight="1" x14ac:dyDescent="0.15">
      <c r="A147" s="148"/>
      <c r="B147" s="148"/>
      <c r="C147" s="160"/>
      <c r="D147" s="161"/>
      <c r="E147" s="161"/>
      <c r="F147" s="161"/>
      <c r="G147" s="161"/>
      <c r="H147" s="161"/>
      <c r="I147" s="163"/>
      <c r="J147" s="163"/>
      <c r="K147" s="163"/>
      <c r="L147" s="163"/>
      <c r="M147" s="163"/>
      <c r="N147" s="163"/>
      <c r="O147" s="163"/>
      <c r="P147" s="163"/>
      <c r="Q147" s="163"/>
      <c r="R147" s="163"/>
      <c r="S147" s="163"/>
      <c r="T147" s="163"/>
      <c r="U147" s="163"/>
      <c r="V147" s="163"/>
      <c r="W147" s="163"/>
      <c r="X147" s="163"/>
      <c r="Y147" s="163"/>
      <c r="Z147" s="164"/>
    </row>
    <row r="148" spans="1:27" ht="20.100000000000001" customHeight="1" x14ac:dyDescent="0.15">
      <c r="A148" s="148"/>
      <c r="B148" s="148"/>
      <c r="C148" s="160"/>
      <c r="D148" s="206" t="s">
        <v>215</v>
      </c>
      <c r="E148" s="161"/>
      <c r="F148" s="161"/>
      <c r="G148" s="161"/>
      <c r="H148" s="161"/>
      <c r="I148" s="162"/>
      <c r="J148" s="162"/>
      <c r="K148" s="162"/>
      <c r="L148" s="162"/>
      <c r="M148" s="162"/>
      <c r="N148" s="162"/>
      <c r="O148" s="162"/>
      <c r="P148" s="162"/>
      <c r="Q148" s="162"/>
      <c r="R148" s="162"/>
      <c r="S148" s="162"/>
      <c r="T148" s="162"/>
      <c r="U148" s="162"/>
      <c r="V148" s="162"/>
      <c r="W148" s="162"/>
      <c r="X148" s="162"/>
      <c r="Y148" s="162"/>
      <c r="Z148" s="165"/>
    </row>
    <row r="149" spans="1:27" ht="20.100000000000001" customHeight="1" x14ac:dyDescent="0.15">
      <c r="A149" s="148">
        <f>IF(AND($I149&lt;&gt;"しない", $I149&lt;&gt;"する"), 1001, 0)</f>
        <v>0</v>
      </c>
      <c r="B149" s="148"/>
      <c r="C149" s="166"/>
      <c r="D149" s="167">
        <v>1</v>
      </c>
      <c r="E149" s="162" t="s">
        <v>216</v>
      </c>
      <c r="F149" s="162"/>
      <c r="G149" s="162"/>
      <c r="H149" s="162"/>
      <c r="I149" s="30" t="s">
        <v>236</v>
      </c>
      <c r="J149" s="30"/>
      <c r="K149" s="30"/>
      <c r="L149" s="30"/>
      <c r="M149" s="30"/>
      <c r="N149" s="162"/>
      <c r="O149" s="162"/>
      <c r="P149" s="162"/>
      <c r="Q149" s="162"/>
      <c r="R149" s="162"/>
      <c r="S149" s="162"/>
      <c r="T149" s="162"/>
      <c r="U149" s="162"/>
      <c r="V149" s="162"/>
      <c r="W149" s="162"/>
      <c r="X149" s="162"/>
      <c r="Y149" s="162"/>
      <c r="Z149" s="165"/>
    </row>
    <row r="150" spans="1:27" ht="20.100000000000001" customHeight="1" x14ac:dyDescent="0.15">
      <c r="A150" s="148"/>
      <c r="B150" s="148"/>
      <c r="C150" s="170"/>
      <c r="D150" s="162"/>
      <c r="E150" s="162"/>
      <c r="F150" s="162"/>
      <c r="G150" s="162"/>
      <c r="H150" s="162"/>
      <c r="I150" s="168"/>
      <c r="J150" s="169" t="s">
        <v>214</v>
      </c>
      <c r="K150" s="203"/>
      <c r="L150" s="203"/>
      <c r="M150" s="203"/>
      <c r="N150" s="203"/>
      <c r="O150" s="203"/>
      <c r="P150" s="203"/>
      <c r="Q150" s="203"/>
      <c r="R150" s="203"/>
      <c r="S150" s="203"/>
      <c r="T150" s="203"/>
      <c r="U150" s="203"/>
      <c r="V150" s="203"/>
      <c r="W150" s="203"/>
      <c r="X150" s="203"/>
      <c r="Y150" s="203"/>
      <c r="Z150" s="165"/>
    </row>
    <row r="151" spans="1:27" ht="20.100000000000001" customHeight="1" x14ac:dyDescent="0.15">
      <c r="A151" s="148">
        <f>IF(AND($I149="する",TRIM($I151)=""), 1001, 0)</f>
        <v>0</v>
      </c>
      <c r="B151" s="148"/>
      <c r="C151" s="166"/>
      <c r="D151" s="167">
        <v>2</v>
      </c>
      <c r="E151" s="146" t="s">
        <v>0</v>
      </c>
      <c r="I151" s="105"/>
      <c r="J151" s="106"/>
      <c r="K151" s="106"/>
      <c r="L151" s="106"/>
      <c r="M151" s="106"/>
      <c r="N151" s="162"/>
      <c r="O151" s="162"/>
      <c r="P151" s="162"/>
      <c r="Q151" s="162"/>
      <c r="R151" s="162"/>
      <c r="S151" s="162"/>
      <c r="T151" s="162"/>
      <c r="U151" s="162"/>
      <c r="V151" s="162"/>
      <c r="W151" s="162"/>
      <c r="X151" s="162"/>
      <c r="Y151" s="162"/>
      <c r="Z151" s="165"/>
    </row>
    <row r="152" spans="1:27" ht="20.100000000000001" customHeight="1" x14ac:dyDescent="0.15">
      <c r="A152" s="148"/>
      <c r="B152" s="148"/>
      <c r="C152" s="166"/>
      <c r="D152" s="167"/>
      <c r="E152" s="162"/>
      <c r="F152" s="162"/>
      <c r="G152" s="162"/>
      <c r="H152" s="162"/>
      <c r="I152" s="173"/>
      <c r="J152" s="169" t="s">
        <v>254</v>
      </c>
      <c r="K152" s="203"/>
      <c r="L152" s="203"/>
      <c r="M152" s="203"/>
      <c r="N152" s="203"/>
      <c r="O152" s="203"/>
      <c r="P152" s="203"/>
      <c r="Q152" s="203"/>
      <c r="R152" s="203"/>
      <c r="S152" s="203"/>
      <c r="T152" s="203"/>
      <c r="U152" s="203"/>
      <c r="V152" s="203"/>
      <c r="W152" s="203"/>
      <c r="X152" s="203"/>
      <c r="Y152" s="203"/>
      <c r="Z152" s="165"/>
    </row>
    <row r="153" spans="1:27" ht="20.100000000000001" customHeight="1" x14ac:dyDescent="0.15">
      <c r="A153" s="148">
        <f>IF(AND($I149="する",TRIM($I153)=""), 1001, 0)</f>
        <v>0</v>
      </c>
      <c r="B153" s="148"/>
      <c r="C153" s="166"/>
      <c r="D153" s="167">
        <v>3</v>
      </c>
      <c r="E153" s="146" t="s">
        <v>1</v>
      </c>
      <c r="I153" s="104"/>
      <c r="J153" s="104"/>
      <c r="K153" s="104"/>
      <c r="L153" s="104"/>
      <c r="M153" s="104"/>
      <c r="N153" s="104"/>
      <c r="O153" s="104"/>
      <c r="P153" s="104"/>
      <c r="Q153" s="104"/>
      <c r="R153" s="104"/>
      <c r="S153" s="104"/>
      <c r="T153" s="104"/>
      <c r="U153" s="104"/>
      <c r="V153" s="104"/>
      <c r="W153" s="104"/>
      <c r="X153" s="104"/>
      <c r="Y153" s="104"/>
      <c r="Z153" s="165"/>
    </row>
    <row r="154" spans="1:27" ht="20.100000000000001" customHeight="1" x14ac:dyDescent="0.15">
      <c r="A154" s="148"/>
      <c r="B154" s="148"/>
      <c r="C154" s="166"/>
      <c r="D154" s="167"/>
      <c r="E154" s="162"/>
      <c r="F154" s="162"/>
      <c r="G154" s="162"/>
      <c r="H154" s="162"/>
      <c r="I154" s="168"/>
      <c r="J154" s="169" t="s">
        <v>31</v>
      </c>
      <c r="K154" s="203"/>
      <c r="L154" s="203"/>
      <c r="M154" s="203"/>
      <c r="N154" s="203"/>
      <c r="O154" s="203"/>
      <c r="P154" s="203"/>
      <c r="Q154" s="203"/>
      <c r="R154" s="203"/>
      <c r="S154" s="203"/>
      <c r="T154" s="203"/>
      <c r="U154" s="203"/>
      <c r="V154" s="203"/>
      <c r="W154" s="203"/>
      <c r="X154" s="203"/>
      <c r="Y154" s="203"/>
      <c r="Z154" s="165"/>
    </row>
    <row r="155" spans="1:27" ht="20.100000000000001" customHeight="1" x14ac:dyDescent="0.15">
      <c r="A155" s="148"/>
      <c r="B155" s="148"/>
      <c r="C155" s="166"/>
      <c r="D155" s="167">
        <v>4</v>
      </c>
      <c r="E155" s="146" t="s">
        <v>111</v>
      </c>
      <c r="I155" s="30"/>
      <c r="J155" s="30"/>
      <c r="K155" s="30"/>
      <c r="L155" s="30"/>
      <c r="M155" s="30"/>
      <c r="N155" s="30"/>
      <c r="O155" s="30"/>
      <c r="P155" s="30"/>
      <c r="Q155" s="30"/>
      <c r="R155" s="30"/>
      <c r="S155" s="30"/>
      <c r="T155" s="30"/>
      <c r="U155" s="30"/>
      <c r="V155" s="30"/>
      <c r="W155" s="30"/>
      <c r="X155" s="30"/>
      <c r="Y155" s="30"/>
      <c r="Z155" s="165"/>
    </row>
    <row r="156" spans="1:27" ht="20.100000000000001" customHeight="1" x14ac:dyDescent="0.15">
      <c r="A156" s="148"/>
      <c r="B156" s="148"/>
      <c r="C156" s="166"/>
      <c r="D156" s="167"/>
      <c r="E156" s="162"/>
      <c r="F156" s="162"/>
      <c r="G156" s="162"/>
      <c r="H156" s="162"/>
      <c r="I156" s="172"/>
      <c r="J156" s="169" t="s">
        <v>10</v>
      </c>
      <c r="K156" s="203"/>
      <c r="L156" s="203"/>
      <c r="M156" s="203"/>
      <c r="N156" s="203"/>
      <c r="O156" s="203"/>
      <c r="P156" s="203"/>
      <c r="Q156" s="203"/>
      <c r="R156" s="203"/>
      <c r="S156" s="203"/>
      <c r="T156" s="203"/>
      <c r="U156" s="203"/>
      <c r="V156" s="203"/>
      <c r="W156" s="203"/>
      <c r="X156" s="203"/>
      <c r="Y156" s="203"/>
      <c r="Z156" s="165"/>
    </row>
    <row r="157" spans="1:27" ht="20.100000000000001" customHeight="1" x14ac:dyDescent="0.15">
      <c r="A157" s="148">
        <f>IF(AND($I149="する",TRIM($I157)=""), 1001, 0)</f>
        <v>0</v>
      </c>
      <c r="B157" s="148"/>
      <c r="C157" s="166"/>
      <c r="D157" s="167">
        <v>5</v>
      </c>
      <c r="E157" s="146" t="s">
        <v>112</v>
      </c>
      <c r="I157" s="30"/>
      <c r="J157" s="30"/>
      <c r="K157" s="30"/>
      <c r="L157" s="30"/>
      <c r="M157" s="30"/>
      <c r="N157" s="30"/>
      <c r="O157" s="30"/>
      <c r="P157" s="30"/>
      <c r="Q157" s="30"/>
      <c r="R157" s="30"/>
      <c r="S157" s="30"/>
      <c r="T157" s="30"/>
      <c r="U157" s="30"/>
      <c r="V157" s="30"/>
      <c r="W157" s="30"/>
      <c r="X157" s="30"/>
      <c r="Y157" s="30"/>
      <c r="Z157" s="165"/>
    </row>
    <row r="158" spans="1:27" ht="20.100000000000001" customHeight="1" x14ac:dyDescent="0.15">
      <c r="A158" s="148"/>
      <c r="B158" s="148"/>
      <c r="C158" s="170"/>
      <c r="D158" s="162"/>
      <c r="E158" s="162"/>
      <c r="F158" s="162"/>
      <c r="G158" s="162"/>
      <c r="H158" s="162"/>
      <c r="I158" s="172"/>
      <c r="J158" s="169" t="s">
        <v>11</v>
      </c>
      <c r="K158" s="169"/>
      <c r="L158" s="169"/>
      <c r="M158" s="169"/>
      <c r="N158" s="169"/>
      <c r="O158" s="169"/>
      <c r="P158" s="169"/>
      <c r="Q158" s="169"/>
      <c r="R158" s="169"/>
      <c r="S158" s="169"/>
      <c r="T158" s="169"/>
      <c r="U158" s="169"/>
      <c r="V158" s="169"/>
      <c r="W158" s="169"/>
      <c r="X158" s="169"/>
      <c r="Y158" s="169"/>
      <c r="Z158" s="165"/>
    </row>
    <row r="159" spans="1:27" ht="20.100000000000001" customHeight="1" x14ac:dyDescent="0.15">
      <c r="A159" s="148">
        <f>IF(AND($I149="する",NOT(AND(TRIM($I159)&lt;&gt;"",ISNUMBER(VALUE(SUBSTITUTE($I159,"-","")))))), 1001, 0)</f>
        <v>0</v>
      </c>
      <c r="B159" s="148"/>
      <c r="C159" s="166"/>
      <c r="D159" s="167">
        <v>6</v>
      </c>
      <c r="E159" s="146" t="s">
        <v>6</v>
      </c>
      <c r="I159" s="30"/>
      <c r="J159" s="30"/>
      <c r="K159" s="30"/>
      <c r="L159" s="30"/>
      <c r="M159" s="30"/>
      <c r="N159" s="162"/>
      <c r="O159" s="162"/>
      <c r="P159" s="162"/>
      <c r="Q159" s="162"/>
      <c r="R159" s="162"/>
      <c r="S159" s="162"/>
      <c r="T159" s="162"/>
      <c r="U159" s="162"/>
      <c r="V159" s="162"/>
      <c r="W159" s="162"/>
      <c r="X159" s="162"/>
      <c r="Y159" s="162"/>
      <c r="Z159" s="165"/>
    </row>
    <row r="160" spans="1:27" ht="20.100000000000001" customHeight="1" x14ac:dyDescent="0.15">
      <c r="A160" s="148"/>
      <c r="B160" s="148"/>
      <c r="C160" s="170"/>
      <c r="D160" s="162"/>
      <c r="E160" s="162"/>
      <c r="F160" s="162"/>
      <c r="G160" s="162"/>
      <c r="H160" s="162"/>
      <c r="I160" s="172"/>
      <c r="J160" s="169" t="s">
        <v>227</v>
      </c>
      <c r="K160" s="203"/>
      <c r="L160" s="203"/>
      <c r="M160" s="203"/>
      <c r="N160" s="203"/>
      <c r="O160" s="203"/>
      <c r="P160" s="203"/>
      <c r="Q160" s="203"/>
      <c r="R160" s="203"/>
      <c r="S160" s="203"/>
      <c r="T160" s="203"/>
      <c r="U160" s="203"/>
      <c r="V160" s="203"/>
      <c r="W160" s="203"/>
      <c r="X160" s="203"/>
      <c r="Y160" s="203"/>
      <c r="Z160" s="165"/>
    </row>
    <row r="161" spans="1:26" ht="20.100000000000001" customHeight="1" x14ac:dyDescent="0.15">
      <c r="A161" s="148">
        <f>IF(AND($I149="する",AND(TRIM($I161)&lt;&gt;"",NOT(ISNUMBER(VALUE(SUBSTITUTE($I161,"-","")))))), 1001, 0)</f>
        <v>0</v>
      </c>
      <c r="B161" s="148"/>
      <c r="C161" s="166"/>
      <c r="D161" s="167">
        <v>7</v>
      </c>
      <c r="E161" s="146" t="s">
        <v>7</v>
      </c>
      <c r="I161" s="30"/>
      <c r="J161" s="30"/>
      <c r="K161" s="30"/>
      <c r="L161" s="30"/>
      <c r="M161" s="30"/>
      <c r="N161" s="162"/>
      <c r="O161" s="162"/>
      <c r="P161" s="162"/>
      <c r="Q161" s="162"/>
      <c r="R161" s="162"/>
      <c r="S161" s="162"/>
      <c r="T161" s="162"/>
      <c r="U161" s="162"/>
      <c r="V161" s="162"/>
      <c r="W161" s="162"/>
      <c r="X161" s="162"/>
      <c r="Y161" s="162"/>
      <c r="Z161" s="165"/>
    </row>
    <row r="162" spans="1:26" ht="20.100000000000001" customHeight="1" x14ac:dyDescent="0.15">
      <c r="A162" s="148"/>
      <c r="B162" s="148"/>
      <c r="C162" s="170"/>
      <c r="D162" s="162"/>
      <c r="E162" s="162"/>
      <c r="F162" s="162"/>
      <c r="G162" s="162"/>
      <c r="H162" s="162"/>
      <c r="I162" s="172"/>
      <c r="J162" s="169" t="s">
        <v>204</v>
      </c>
      <c r="K162" s="203"/>
      <c r="L162" s="203"/>
      <c r="M162" s="203"/>
      <c r="N162" s="203"/>
      <c r="O162" s="203"/>
      <c r="P162" s="203"/>
      <c r="Q162" s="203"/>
      <c r="R162" s="203"/>
      <c r="S162" s="203"/>
      <c r="T162" s="203"/>
      <c r="U162" s="203"/>
      <c r="V162" s="203"/>
      <c r="W162" s="203"/>
      <c r="X162" s="203"/>
      <c r="Y162" s="203"/>
      <c r="Z162" s="165"/>
    </row>
    <row r="163" spans="1:26" ht="20.100000000000001" customHeight="1" x14ac:dyDescent="0.15">
      <c r="A163" s="148"/>
      <c r="B163" s="148"/>
      <c r="C163" s="175"/>
      <c r="D163" s="176"/>
      <c r="E163" s="176"/>
      <c r="F163" s="176"/>
      <c r="G163" s="176"/>
      <c r="H163" s="176"/>
      <c r="I163" s="177"/>
      <c r="J163" s="177"/>
      <c r="K163" s="177"/>
      <c r="L163" s="177"/>
      <c r="M163" s="177"/>
      <c r="N163" s="177"/>
      <c r="O163" s="177"/>
      <c r="P163" s="177"/>
      <c r="Q163" s="177"/>
      <c r="R163" s="177"/>
      <c r="S163" s="177"/>
      <c r="T163" s="177"/>
      <c r="U163" s="177"/>
      <c r="V163" s="177"/>
      <c r="W163" s="177"/>
      <c r="X163" s="177"/>
      <c r="Y163" s="177"/>
      <c r="Z163" s="178"/>
    </row>
    <row r="164" spans="1:26" ht="20.100000000000001" customHeight="1" x14ac:dyDescent="0.15">
      <c r="A164" s="148"/>
      <c r="B164" s="148"/>
      <c r="C164" s="162"/>
      <c r="D164" s="162"/>
      <c r="E164" s="162"/>
      <c r="F164" s="162"/>
      <c r="G164" s="162"/>
      <c r="H164" s="162"/>
      <c r="I164" s="179"/>
      <c r="J164" s="179"/>
      <c r="K164" s="179"/>
      <c r="L164" s="179"/>
      <c r="M164" s="179"/>
      <c r="N164" s="179"/>
      <c r="O164" s="179"/>
      <c r="P164" s="179"/>
      <c r="Q164" s="179"/>
      <c r="R164" s="179"/>
      <c r="S164" s="179"/>
      <c r="T164" s="179"/>
      <c r="U164" s="179"/>
      <c r="V164" s="179"/>
      <c r="W164" s="179"/>
      <c r="X164" s="179"/>
      <c r="Y164" s="179"/>
      <c r="Z164" s="180"/>
    </row>
    <row r="165" spans="1:26" ht="20.100000000000001" customHeight="1" x14ac:dyDescent="0.15">
      <c r="A165" s="148"/>
      <c r="B165" s="148"/>
      <c r="C165" s="162"/>
      <c r="D165" s="162"/>
      <c r="E165" s="162"/>
      <c r="F165" s="162"/>
      <c r="G165" s="162"/>
      <c r="H165" s="162"/>
      <c r="I165" s="179"/>
      <c r="J165" s="162"/>
      <c r="K165" s="162"/>
      <c r="L165" s="162"/>
      <c r="M165" s="162"/>
      <c r="N165" s="162"/>
      <c r="O165" s="162"/>
      <c r="P165" s="162"/>
      <c r="Q165" s="162"/>
      <c r="R165" s="162"/>
      <c r="S165" s="162"/>
      <c r="T165" s="162"/>
      <c r="U165" s="162"/>
      <c r="V165" s="162"/>
      <c r="W165" s="162"/>
      <c r="X165" s="162"/>
      <c r="Y165" s="162"/>
      <c r="Z165" s="180"/>
    </row>
    <row r="166" spans="1:26" ht="20.100000000000001" customHeight="1" x14ac:dyDescent="0.15">
      <c r="A166" s="148"/>
      <c r="B166" s="148"/>
      <c r="C166" s="157" t="s">
        <v>106</v>
      </c>
      <c r="D166" s="158"/>
      <c r="E166" s="158"/>
      <c r="F166" s="158"/>
      <c r="G166" s="158"/>
      <c r="H166" s="182"/>
    </row>
    <row r="167" spans="1:26" ht="20.100000000000001" customHeight="1" x14ac:dyDescent="0.15">
      <c r="A167" s="148"/>
      <c r="B167" s="148"/>
      <c r="C167" s="160"/>
      <c r="D167" s="161"/>
      <c r="E167" s="161"/>
      <c r="F167" s="161"/>
      <c r="G167" s="161"/>
      <c r="H167" s="161"/>
      <c r="I167" s="163"/>
      <c r="J167" s="163"/>
      <c r="K167" s="163"/>
      <c r="L167" s="163"/>
      <c r="M167" s="163"/>
      <c r="N167" s="163"/>
      <c r="O167" s="163"/>
      <c r="P167" s="163"/>
      <c r="Q167" s="163"/>
      <c r="R167" s="163"/>
      <c r="S167" s="163"/>
      <c r="T167" s="163"/>
      <c r="U167" s="163"/>
      <c r="V167" s="163"/>
      <c r="W167" s="163"/>
      <c r="X167" s="163"/>
      <c r="Y167" s="163"/>
      <c r="Z167" s="164"/>
    </row>
    <row r="168" spans="1:26" ht="15.75" hidden="1" customHeight="1" x14ac:dyDescent="0.15">
      <c r="A168" s="148"/>
      <c r="B168" s="148"/>
      <c r="C168" s="160"/>
      <c r="D168" s="161"/>
      <c r="E168" s="161"/>
      <c r="F168" s="161"/>
      <c r="G168" s="161"/>
      <c r="H168" s="161"/>
      <c r="I168" s="162"/>
      <c r="J168" s="162"/>
      <c r="K168" s="162"/>
      <c r="L168" s="162"/>
      <c r="M168" s="162"/>
      <c r="N168" s="162"/>
      <c r="O168" s="162"/>
      <c r="P168" s="162"/>
      <c r="Q168" s="162"/>
      <c r="R168" s="162"/>
      <c r="S168" s="162"/>
      <c r="T168" s="162"/>
      <c r="U168" s="162"/>
      <c r="V168" s="162"/>
      <c r="W168" s="162"/>
      <c r="X168" s="162"/>
      <c r="Y168" s="162"/>
      <c r="Z168" s="165"/>
    </row>
    <row r="169" spans="1:26" ht="20.100000000000001" customHeight="1" x14ac:dyDescent="0.15">
      <c r="A169" s="148"/>
      <c r="B169" s="148"/>
      <c r="C169" s="166"/>
      <c r="D169" s="167">
        <v>1</v>
      </c>
      <c r="E169" s="146" t="s">
        <v>24</v>
      </c>
      <c r="I169" s="31"/>
      <c r="J169" s="107"/>
      <c r="K169" s="107"/>
      <c r="L169" s="107"/>
      <c r="M169" s="107"/>
      <c r="N169" s="207" t="s">
        <v>13</v>
      </c>
      <c r="O169" s="31"/>
      <c r="P169" s="30"/>
      <c r="Q169" s="30"/>
      <c r="R169" s="162" t="s">
        <v>14</v>
      </c>
      <c r="S169" s="162"/>
      <c r="T169" s="162"/>
      <c r="U169" s="162"/>
      <c r="V169" s="162"/>
      <c r="W169" s="162"/>
      <c r="X169" s="162"/>
      <c r="Y169" s="162"/>
      <c r="Z169" s="154"/>
    </row>
    <row r="170" spans="1:26" ht="20.100000000000001" customHeight="1" x14ac:dyDescent="0.15">
      <c r="A170" s="148"/>
      <c r="B170" s="148"/>
      <c r="C170" s="166"/>
      <c r="D170" s="167"/>
      <c r="E170" s="162"/>
      <c r="F170" s="162"/>
      <c r="G170" s="162"/>
      <c r="H170" s="162"/>
      <c r="I170" s="168"/>
      <c r="J170" s="169" t="str">
        <f>日付例&amp;"　年月日を入力してください。"</f>
        <v>例)2024/4/1、R6/4/1　年月日を入力してください。</v>
      </c>
      <c r="K170" s="203"/>
      <c r="L170" s="203"/>
      <c r="M170" s="203"/>
      <c r="N170" s="203"/>
      <c r="O170" s="203"/>
      <c r="P170" s="203"/>
      <c r="Q170" s="203"/>
      <c r="R170" s="203"/>
      <c r="S170" s="203"/>
      <c r="T170" s="203"/>
      <c r="U170" s="203"/>
      <c r="V170" s="203"/>
      <c r="W170" s="203"/>
      <c r="X170" s="203"/>
      <c r="Y170" s="203"/>
      <c r="Z170" s="154"/>
    </row>
    <row r="171" spans="1:26" ht="20.100000000000001" customHeight="1" x14ac:dyDescent="0.15">
      <c r="A171" s="148"/>
      <c r="B171" s="148"/>
      <c r="C171" s="166"/>
      <c r="D171" s="167">
        <v>2</v>
      </c>
      <c r="E171" s="146" t="s">
        <v>25</v>
      </c>
      <c r="I171" s="31"/>
      <c r="J171" s="107"/>
      <c r="K171" s="107"/>
      <c r="L171" s="107"/>
      <c r="M171" s="107"/>
      <c r="N171" s="207" t="s">
        <v>13</v>
      </c>
      <c r="O171" s="31"/>
      <c r="P171" s="30"/>
      <c r="Q171" s="30"/>
      <c r="R171" s="162" t="s">
        <v>14</v>
      </c>
      <c r="S171" s="162"/>
      <c r="T171" s="162"/>
      <c r="U171" s="162"/>
      <c r="V171" s="162"/>
      <c r="W171" s="162"/>
      <c r="X171" s="162"/>
      <c r="Y171" s="162"/>
      <c r="Z171" s="154"/>
    </row>
    <row r="172" spans="1:26" ht="20.100000000000001" customHeight="1" x14ac:dyDescent="0.15">
      <c r="A172" s="148"/>
      <c r="B172" s="148"/>
      <c r="C172" s="166"/>
      <c r="D172" s="167"/>
      <c r="E172" s="162"/>
      <c r="F172" s="162"/>
      <c r="G172" s="162"/>
      <c r="H172" s="162"/>
      <c r="I172" s="168"/>
      <c r="J172" s="169" t="str">
        <f>日付例&amp;"　年月日を入力してください。"</f>
        <v>例)2024/4/1、R6/4/1　年月日を入力してください。</v>
      </c>
      <c r="K172" s="203"/>
      <c r="L172" s="203"/>
      <c r="M172" s="203"/>
      <c r="N172" s="203"/>
      <c r="O172" s="203"/>
      <c r="P172" s="203"/>
      <c r="Q172" s="203"/>
      <c r="R172" s="203"/>
      <c r="S172" s="203"/>
      <c r="T172" s="203"/>
      <c r="U172" s="203"/>
      <c r="V172" s="203"/>
      <c r="W172" s="203"/>
      <c r="X172" s="203"/>
      <c r="Y172" s="203"/>
      <c r="Z172" s="154"/>
    </row>
    <row r="173" spans="1:26" s="213" customFormat="1" ht="20.100000000000001" customHeight="1" x14ac:dyDescent="0.15">
      <c r="A173" s="208"/>
      <c r="B173" s="208"/>
      <c r="C173" s="209"/>
      <c r="D173" s="210" t="s">
        <v>210</v>
      </c>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2"/>
    </row>
    <row r="174" spans="1:26" ht="30" customHeight="1" x14ac:dyDescent="0.15">
      <c r="A174" s="148"/>
      <c r="B174" s="148"/>
      <c r="C174" s="166"/>
      <c r="D174" s="214"/>
      <c r="E174" s="215" t="s">
        <v>238</v>
      </c>
      <c r="F174" s="215"/>
      <c r="G174" s="215"/>
      <c r="H174" s="215"/>
      <c r="I174" s="215"/>
      <c r="J174" s="216"/>
      <c r="K174" s="217" t="s">
        <v>132</v>
      </c>
      <c r="L174" s="218"/>
      <c r="M174" s="218"/>
      <c r="N174" s="219"/>
      <c r="O174" s="220" t="s">
        <v>113</v>
      </c>
      <c r="P174" s="221"/>
      <c r="Q174" s="221"/>
      <c r="R174" s="222"/>
      <c r="S174" s="221" t="s">
        <v>114</v>
      </c>
      <c r="T174" s="221"/>
      <c r="U174" s="221"/>
      <c r="V174" s="221"/>
      <c r="W174" s="221"/>
      <c r="X174" s="221"/>
      <c r="Y174" s="223"/>
      <c r="Z174" s="165"/>
    </row>
    <row r="175" spans="1:26" ht="20.100000000000001" customHeight="1" x14ac:dyDescent="0.15">
      <c r="A175" s="148"/>
      <c r="B175" s="148"/>
      <c r="C175" s="166"/>
      <c r="D175" s="224">
        <v>3</v>
      </c>
      <c r="E175" s="225" t="s">
        <v>12</v>
      </c>
      <c r="F175" s="225"/>
      <c r="G175" s="225"/>
      <c r="H175" s="225"/>
      <c r="I175" s="225"/>
      <c r="J175" s="226"/>
      <c r="K175" s="94"/>
      <c r="L175" s="95"/>
      <c r="M175" s="95"/>
      <c r="N175" s="96"/>
      <c r="O175" s="111"/>
      <c r="P175" s="112"/>
      <c r="Q175" s="112"/>
      <c r="R175" s="113"/>
      <c r="S175" s="111"/>
      <c r="T175" s="112"/>
      <c r="U175" s="112"/>
      <c r="V175" s="112"/>
      <c r="W175" s="112"/>
      <c r="X175" s="112"/>
      <c r="Y175" s="135"/>
      <c r="Z175" s="165"/>
    </row>
    <row r="176" spans="1:26" ht="20.100000000000001" customHeight="1" x14ac:dyDescent="0.15">
      <c r="A176" s="148"/>
      <c r="B176" s="148"/>
      <c r="C176" s="166"/>
      <c r="D176" s="227">
        <v>4</v>
      </c>
      <c r="E176" s="228" t="s">
        <v>34</v>
      </c>
      <c r="F176" s="228"/>
      <c r="G176" s="228"/>
      <c r="H176" s="228"/>
      <c r="I176" s="228"/>
      <c r="J176" s="229"/>
      <c r="K176" s="97"/>
      <c r="L176" s="98"/>
      <c r="M176" s="98"/>
      <c r="N176" s="99"/>
      <c r="O176" s="108"/>
      <c r="P176" s="109"/>
      <c r="Q176" s="109"/>
      <c r="R176" s="114"/>
      <c r="S176" s="108"/>
      <c r="T176" s="109"/>
      <c r="U176" s="109"/>
      <c r="V176" s="109"/>
      <c r="W176" s="109"/>
      <c r="X176" s="109"/>
      <c r="Y176" s="110"/>
      <c r="Z176" s="165"/>
    </row>
    <row r="177" spans="1:27" ht="20.100000000000001" customHeight="1" x14ac:dyDescent="0.15">
      <c r="A177" s="148"/>
      <c r="B177" s="148"/>
      <c r="C177" s="166"/>
      <c r="D177" s="227">
        <v>5</v>
      </c>
      <c r="E177" s="228" t="s">
        <v>35</v>
      </c>
      <c r="F177" s="228"/>
      <c r="G177" s="228"/>
      <c r="H177" s="228"/>
      <c r="I177" s="228"/>
      <c r="J177" s="229"/>
      <c r="K177" s="97"/>
      <c r="L177" s="98"/>
      <c r="M177" s="98"/>
      <c r="N177" s="99"/>
      <c r="O177" s="108"/>
      <c r="P177" s="109"/>
      <c r="Q177" s="109"/>
      <c r="R177" s="114"/>
      <c r="S177" s="108"/>
      <c r="T177" s="109"/>
      <c r="U177" s="109"/>
      <c r="V177" s="109"/>
      <c r="W177" s="109"/>
      <c r="X177" s="109"/>
      <c r="Y177" s="110"/>
      <c r="Z177" s="165"/>
    </row>
    <row r="178" spans="1:27" ht="20.100000000000001" customHeight="1" x14ac:dyDescent="0.15">
      <c r="A178" s="148"/>
      <c r="B178" s="148"/>
      <c r="C178" s="166"/>
      <c r="D178" s="227">
        <v>6</v>
      </c>
      <c r="E178" s="228" t="s">
        <v>36</v>
      </c>
      <c r="F178" s="228"/>
      <c r="G178" s="228"/>
      <c r="H178" s="228"/>
      <c r="I178" s="228"/>
      <c r="J178" s="229"/>
      <c r="K178" s="97"/>
      <c r="L178" s="98"/>
      <c r="M178" s="98"/>
      <c r="N178" s="99"/>
      <c r="O178" s="108"/>
      <c r="P178" s="109"/>
      <c r="Q178" s="109"/>
      <c r="R178" s="114"/>
      <c r="S178" s="108"/>
      <c r="T178" s="109"/>
      <c r="U178" s="109"/>
      <c r="V178" s="109"/>
      <c r="W178" s="109"/>
      <c r="X178" s="109"/>
      <c r="Y178" s="110"/>
      <c r="Z178" s="165"/>
    </row>
    <row r="179" spans="1:27" ht="20.100000000000001" customHeight="1" x14ac:dyDescent="0.15">
      <c r="A179" s="148"/>
      <c r="B179" s="148"/>
      <c r="C179" s="166"/>
      <c r="D179" s="227">
        <v>7</v>
      </c>
      <c r="E179" s="228" t="s">
        <v>115</v>
      </c>
      <c r="F179" s="228"/>
      <c r="G179" s="228"/>
      <c r="H179" s="228"/>
      <c r="I179" s="228"/>
      <c r="J179" s="229"/>
      <c r="K179" s="97"/>
      <c r="L179" s="98"/>
      <c r="M179" s="98"/>
      <c r="N179" s="99"/>
      <c r="O179" s="108"/>
      <c r="P179" s="109"/>
      <c r="Q179" s="109"/>
      <c r="R179" s="114"/>
      <c r="S179" s="108"/>
      <c r="T179" s="109"/>
      <c r="U179" s="109"/>
      <c r="V179" s="109"/>
      <c r="W179" s="109"/>
      <c r="X179" s="109"/>
      <c r="Y179" s="110"/>
      <c r="Z179" s="165"/>
    </row>
    <row r="180" spans="1:27" ht="20.100000000000001" customHeight="1" thickBot="1" x14ac:dyDescent="0.2">
      <c r="A180" s="148"/>
      <c r="B180" s="148"/>
      <c r="C180" s="166"/>
      <c r="D180" s="227">
        <v>8</v>
      </c>
      <c r="E180" s="230" t="s">
        <v>37</v>
      </c>
      <c r="F180" s="230"/>
      <c r="G180" s="230"/>
      <c r="H180" s="230"/>
      <c r="I180" s="230"/>
      <c r="J180" s="231"/>
      <c r="K180" s="117"/>
      <c r="L180" s="118"/>
      <c r="M180" s="118"/>
      <c r="N180" s="119"/>
      <c r="O180" s="27"/>
      <c r="P180" s="28"/>
      <c r="Q180" s="28"/>
      <c r="R180" s="29"/>
      <c r="S180" s="27"/>
      <c r="T180" s="28"/>
      <c r="U180" s="28"/>
      <c r="V180" s="28"/>
      <c r="W180" s="28"/>
      <c r="X180" s="28"/>
      <c r="Y180" s="121"/>
      <c r="Z180" s="165"/>
    </row>
    <row r="181" spans="1:27" ht="20.100000000000001" customHeight="1" thickTop="1" x14ac:dyDescent="0.15">
      <c r="A181" s="148"/>
      <c r="B181" s="148"/>
      <c r="C181" s="166"/>
      <c r="D181" s="232" t="s">
        <v>233</v>
      </c>
      <c r="E181" s="233" t="s">
        <v>234</v>
      </c>
      <c r="F181" s="233"/>
      <c r="G181" s="233"/>
      <c r="H181" s="233"/>
      <c r="I181" s="233"/>
      <c r="J181" s="234"/>
      <c r="K181" s="235">
        <f>SUM(K175:N180)</f>
        <v>0</v>
      </c>
      <c r="L181" s="236"/>
      <c r="M181" s="236"/>
      <c r="N181" s="237"/>
      <c r="O181" s="238">
        <f>SUM(O175:R180)</f>
        <v>0</v>
      </c>
      <c r="P181" s="239"/>
      <c r="Q181" s="239"/>
      <c r="R181" s="240"/>
      <c r="S181" s="238">
        <f>SUM(S175:Y180)</f>
        <v>0</v>
      </c>
      <c r="T181" s="239"/>
      <c r="U181" s="239"/>
      <c r="V181" s="239"/>
      <c r="W181" s="239"/>
      <c r="X181" s="239"/>
      <c r="Y181" s="241"/>
      <c r="Z181" s="165"/>
    </row>
    <row r="182" spans="1:27" ht="20.100000000000001" customHeight="1" x14ac:dyDescent="0.15">
      <c r="A182" s="148"/>
      <c r="B182" s="148"/>
      <c r="C182" s="166"/>
      <c r="D182" s="242"/>
      <c r="E182" s="242"/>
      <c r="F182" s="242"/>
      <c r="G182" s="242"/>
      <c r="H182" s="242"/>
      <c r="I182" s="242"/>
      <c r="J182" s="242"/>
      <c r="K182" s="243"/>
      <c r="L182" s="244"/>
      <c r="M182" s="244"/>
      <c r="N182" s="244"/>
      <c r="O182" s="243"/>
      <c r="P182" s="244"/>
      <c r="Q182" s="244"/>
      <c r="R182" s="244"/>
      <c r="S182" s="243"/>
      <c r="T182" s="244"/>
      <c r="U182" s="244"/>
      <c r="V182" s="244"/>
      <c r="W182" s="244"/>
      <c r="X182" s="244"/>
      <c r="Y182" s="244"/>
      <c r="Z182" s="165"/>
    </row>
    <row r="183" spans="1:27" ht="20.100000000000001" customHeight="1" x14ac:dyDescent="0.15">
      <c r="A183" s="148"/>
      <c r="B183" s="148"/>
      <c r="C183" s="175"/>
      <c r="D183" s="176"/>
      <c r="E183" s="176"/>
      <c r="F183" s="176"/>
      <c r="G183" s="176"/>
      <c r="H183" s="176"/>
      <c r="I183" s="176"/>
      <c r="J183" s="177"/>
      <c r="K183" s="177"/>
      <c r="L183" s="177"/>
      <c r="M183" s="177"/>
      <c r="N183" s="177"/>
      <c r="O183" s="177"/>
      <c r="P183" s="177"/>
      <c r="Q183" s="177"/>
      <c r="R183" s="177"/>
      <c r="S183" s="177"/>
      <c r="T183" s="177"/>
      <c r="U183" s="177"/>
      <c r="V183" s="177"/>
      <c r="W183" s="177"/>
      <c r="X183" s="177"/>
      <c r="Y183" s="177"/>
      <c r="Z183" s="178"/>
    </row>
    <row r="184" spans="1:27" ht="20.100000000000001" customHeight="1" x14ac:dyDescent="0.15">
      <c r="A184" s="148"/>
      <c r="B184" s="148"/>
      <c r="C184" s="162"/>
      <c r="D184" s="162"/>
      <c r="E184" s="162"/>
      <c r="F184" s="162"/>
      <c r="G184" s="162"/>
      <c r="H184" s="162"/>
      <c r="I184" s="162"/>
      <c r="J184" s="179"/>
      <c r="K184" s="179"/>
      <c r="L184" s="179"/>
      <c r="M184" s="179"/>
      <c r="N184" s="179"/>
      <c r="O184" s="179"/>
      <c r="P184" s="179"/>
      <c r="Q184" s="179"/>
      <c r="R184" s="179"/>
      <c r="S184" s="179"/>
      <c r="T184" s="179"/>
      <c r="U184" s="179"/>
      <c r="V184" s="179"/>
      <c r="W184" s="179"/>
      <c r="X184" s="179"/>
      <c r="Y184" s="179"/>
      <c r="Z184" s="180"/>
    </row>
    <row r="185" spans="1:27" ht="20.100000000000001" customHeight="1" x14ac:dyDescent="0.15">
      <c r="A185" s="148"/>
      <c r="B185" s="148"/>
      <c r="C185" s="162"/>
      <c r="D185" s="162"/>
      <c r="E185" s="162"/>
      <c r="F185" s="162"/>
      <c r="G185" s="162"/>
      <c r="H185" s="162"/>
      <c r="I185" s="245"/>
      <c r="J185" s="179"/>
      <c r="K185" s="179"/>
      <c r="L185" s="179"/>
      <c r="M185" s="179"/>
      <c r="N185" s="246"/>
      <c r="O185" s="179"/>
      <c r="P185" s="179"/>
      <c r="Q185" s="179"/>
      <c r="R185" s="246"/>
      <c r="S185" s="179"/>
      <c r="T185" s="179"/>
      <c r="U185" s="179"/>
      <c r="V185" s="179"/>
      <c r="W185" s="179"/>
      <c r="X185" s="179"/>
      <c r="Y185" s="179"/>
      <c r="Z185" s="205"/>
      <c r="AA185" s="179"/>
    </row>
    <row r="186" spans="1:27" ht="20.100000000000001" customHeight="1" x14ac:dyDescent="0.15">
      <c r="A186" s="148"/>
      <c r="B186" s="148"/>
      <c r="C186" s="157" t="s">
        <v>140</v>
      </c>
      <c r="D186" s="158"/>
      <c r="E186" s="158"/>
      <c r="F186" s="158"/>
      <c r="G186" s="158"/>
      <c r="H186" s="182"/>
      <c r="I186" s="155"/>
      <c r="J186" s="149"/>
      <c r="K186" s="149"/>
      <c r="L186" s="149"/>
      <c r="M186" s="149"/>
      <c r="N186" s="149"/>
      <c r="O186" s="149"/>
      <c r="P186" s="149"/>
      <c r="Q186" s="149"/>
      <c r="R186" s="149"/>
      <c r="S186" s="149"/>
      <c r="T186" s="149"/>
      <c r="U186" s="149"/>
      <c r="V186" s="149"/>
      <c r="W186" s="149"/>
      <c r="X186" s="149"/>
      <c r="Y186" s="149"/>
      <c r="Z186" s="247"/>
    </row>
    <row r="187" spans="1:27" ht="20.100000000000001" customHeight="1" x14ac:dyDescent="0.15">
      <c r="A187" s="148"/>
      <c r="B187" s="148"/>
      <c r="C187" s="248"/>
      <c r="D187" s="249"/>
      <c r="E187" s="249"/>
      <c r="F187" s="249"/>
      <c r="G187" s="249"/>
      <c r="H187" s="249"/>
      <c r="Z187" s="154"/>
      <c r="AA187" s="153"/>
    </row>
    <row r="188" spans="1:27" ht="20.100000000000001" customHeight="1" x14ac:dyDescent="0.15">
      <c r="A188" s="148"/>
      <c r="B188" s="148"/>
      <c r="C188" s="160"/>
      <c r="D188" s="167">
        <v>1</v>
      </c>
      <c r="E188" s="162" t="s">
        <v>141</v>
      </c>
      <c r="F188" s="161"/>
      <c r="G188" s="161"/>
      <c r="H188" s="161"/>
      <c r="I188" s="162"/>
      <c r="J188" s="162"/>
      <c r="K188" s="162"/>
      <c r="L188" s="162"/>
      <c r="M188" s="162"/>
      <c r="N188" s="162"/>
      <c r="O188" s="162"/>
      <c r="P188" s="162"/>
      <c r="Q188" s="162"/>
      <c r="R188" s="162"/>
      <c r="S188" s="162"/>
      <c r="T188" s="162"/>
      <c r="U188" s="162"/>
      <c r="V188" s="162"/>
      <c r="W188" s="162"/>
      <c r="X188" s="162"/>
      <c r="Y188" s="162"/>
      <c r="Z188" s="165"/>
      <c r="AA188" s="170"/>
    </row>
    <row r="189" spans="1:27" ht="20.100000000000001" customHeight="1" x14ac:dyDescent="0.15">
      <c r="A189" s="148"/>
      <c r="B189" s="148"/>
      <c r="C189" s="166"/>
      <c r="D189" s="250"/>
      <c r="E189" s="251" t="s">
        <v>142</v>
      </c>
      <c r="F189" s="252"/>
      <c r="G189" s="252"/>
      <c r="H189" s="253"/>
      <c r="I189" s="254" t="s">
        <v>143</v>
      </c>
      <c r="J189" s="255"/>
      <c r="K189" s="255"/>
      <c r="L189" s="255"/>
      <c r="M189" s="256"/>
      <c r="Z189" s="154"/>
      <c r="AA189" s="170"/>
    </row>
    <row r="190" spans="1:27" ht="20.100000000000001" customHeight="1" x14ac:dyDescent="0.15">
      <c r="A190" s="148"/>
      <c r="B190" s="148"/>
      <c r="C190" s="166"/>
      <c r="D190" s="250"/>
      <c r="E190" s="257" t="s">
        <v>144</v>
      </c>
      <c r="F190" s="258"/>
      <c r="G190" s="258"/>
      <c r="H190" s="259"/>
      <c r="I190" s="94"/>
      <c r="J190" s="95"/>
      <c r="K190" s="95"/>
      <c r="L190" s="95"/>
      <c r="M190" s="120"/>
      <c r="Z190" s="154"/>
      <c r="AA190" s="170"/>
    </row>
    <row r="191" spans="1:27" ht="20.100000000000001" customHeight="1" x14ac:dyDescent="0.15">
      <c r="A191" s="148"/>
      <c r="B191" s="148"/>
      <c r="C191" s="166"/>
      <c r="D191" s="250"/>
      <c r="E191" s="260" t="s">
        <v>145</v>
      </c>
      <c r="F191" s="261"/>
      <c r="G191" s="261"/>
      <c r="H191" s="262"/>
      <c r="I191" s="97"/>
      <c r="J191" s="98"/>
      <c r="K191" s="98"/>
      <c r="L191" s="98"/>
      <c r="M191" s="115"/>
      <c r="Z191" s="154"/>
      <c r="AA191" s="170"/>
    </row>
    <row r="192" spans="1:27" ht="20.100000000000001" customHeight="1" x14ac:dyDescent="0.15">
      <c r="A192" s="148"/>
      <c r="B192" s="148"/>
      <c r="C192" s="166"/>
      <c r="D192" s="250"/>
      <c r="E192" s="263" t="s">
        <v>146</v>
      </c>
      <c r="F192" s="228"/>
      <c r="G192" s="228"/>
      <c r="H192" s="229"/>
      <c r="I192" s="97"/>
      <c r="J192" s="98"/>
      <c r="K192" s="98"/>
      <c r="L192" s="98"/>
      <c r="M192" s="115"/>
      <c r="Z192" s="154"/>
      <c r="AA192" s="170"/>
    </row>
    <row r="193" spans="1:27" ht="20.100000000000001" customHeight="1" thickBot="1" x14ac:dyDescent="0.2">
      <c r="A193" s="148"/>
      <c r="B193" s="148"/>
      <c r="C193" s="166"/>
      <c r="D193" s="250"/>
      <c r="E193" s="264" t="s">
        <v>147</v>
      </c>
      <c r="F193" s="265"/>
      <c r="G193" s="265"/>
      <c r="H193" s="266"/>
      <c r="I193" s="117"/>
      <c r="J193" s="118"/>
      <c r="K193" s="118"/>
      <c r="L193" s="118"/>
      <c r="M193" s="137"/>
      <c r="Z193" s="154"/>
      <c r="AA193" s="170"/>
    </row>
    <row r="194" spans="1:27" ht="20.100000000000001" customHeight="1" thickTop="1" x14ac:dyDescent="0.15">
      <c r="A194" s="148"/>
      <c r="B194" s="148"/>
      <c r="C194" s="166"/>
      <c r="E194" s="267" t="s">
        <v>148</v>
      </c>
      <c r="F194" s="268"/>
      <c r="G194" s="268"/>
      <c r="H194" s="269"/>
      <c r="I194" s="235">
        <f>I190+I192+I193</f>
        <v>0</v>
      </c>
      <c r="J194" s="239"/>
      <c r="K194" s="239"/>
      <c r="L194" s="239"/>
      <c r="M194" s="241"/>
      <c r="Z194" s="154"/>
      <c r="AA194" s="170"/>
    </row>
    <row r="195" spans="1:27" ht="20.100000000000001" customHeight="1" x14ac:dyDescent="0.15">
      <c r="A195" s="148"/>
      <c r="B195" s="148"/>
      <c r="C195" s="166"/>
      <c r="D195" s="167"/>
      <c r="E195" s="162"/>
      <c r="F195" s="162"/>
      <c r="G195" s="162"/>
      <c r="H195" s="162"/>
      <c r="I195" s="270"/>
      <c r="J195" s="270"/>
      <c r="K195" s="270"/>
      <c r="L195" s="271"/>
      <c r="M195" s="271"/>
      <c r="N195" s="271"/>
      <c r="O195" s="270"/>
      <c r="P195" s="270"/>
      <c r="Q195" s="270"/>
      <c r="R195" s="270"/>
      <c r="S195" s="270"/>
      <c r="T195" s="270"/>
      <c r="U195" s="270"/>
      <c r="V195" s="270"/>
      <c r="W195" s="270"/>
      <c r="X195" s="270"/>
      <c r="Y195" s="270"/>
      <c r="Z195" s="272"/>
      <c r="AA195" s="170"/>
    </row>
    <row r="196" spans="1:27" ht="20.100000000000001" customHeight="1" x14ac:dyDescent="0.15">
      <c r="A196" s="148"/>
      <c r="B196" s="148"/>
      <c r="C196" s="166"/>
      <c r="D196" s="167">
        <v>2</v>
      </c>
      <c r="E196" s="162" t="s">
        <v>149</v>
      </c>
      <c r="F196" s="162"/>
      <c r="G196" s="162"/>
      <c r="H196" s="162"/>
      <c r="I196" s="273"/>
      <c r="Z196" s="154"/>
      <c r="AA196" s="170"/>
    </row>
    <row r="197" spans="1:27" ht="20.100000000000001" customHeight="1" x14ac:dyDescent="0.15">
      <c r="A197" s="148"/>
      <c r="B197" s="148"/>
      <c r="C197" s="166"/>
      <c r="D197" s="167"/>
      <c r="E197" s="162" t="s">
        <v>150</v>
      </c>
      <c r="F197" s="162"/>
      <c r="G197" s="162"/>
      <c r="H197" s="162"/>
      <c r="I197" s="33"/>
      <c r="J197" s="138"/>
      <c r="K197" s="138"/>
      <c r="L197" s="138"/>
      <c r="M197" s="138"/>
      <c r="N197" s="162" t="s">
        <v>151</v>
      </c>
      <c r="O197" s="162"/>
      <c r="P197" s="162"/>
      <c r="Q197" s="162"/>
      <c r="R197" s="245"/>
      <c r="S197" s="162"/>
      <c r="T197" s="162"/>
      <c r="U197" s="162"/>
      <c r="V197" s="162"/>
      <c r="W197" s="162"/>
      <c r="X197" s="162"/>
      <c r="Y197" s="162"/>
      <c r="Z197" s="165"/>
      <c r="AA197" s="170"/>
    </row>
    <row r="198" spans="1:27" ht="20.100000000000001" customHeight="1" x14ac:dyDescent="0.15">
      <c r="A198" s="148"/>
      <c r="B198" s="148"/>
      <c r="C198" s="166"/>
      <c r="D198" s="167"/>
      <c r="E198" s="162"/>
      <c r="F198" s="162"/>
      <c r="G198" s="162"/>
      <c r="H198" s="162"/>
      <c r="I198" s="270"/>
      <c r="J198" s="270"/>
      <c r="K198" s="270"/>
      <c r="L198" s="271"/>
      <c r="M198" s="271"/>
      <c r="N198" s="271"/>
      <c r="O198" s="270"/>
      <c r="P198" s="270"/>
      <c r="Q198" s="270"/>
      <c r="R198" s="270"/>
      <c r="S198" s="270"/>
      <c r="T198" s="270"/>
      <c r="U198" s="270"/>
      <c r="V198" s="270"/>
      <c r="W198" s="270"/>
      <c r="X198" s="270"/>
      <c r="Y198" s="270"/>
      <c r="Z198" s="272"/>
      <c r="AA198" s="170"/>
    </row>
    <row r="199" spans="1:27" ht="20.100000000000001" customHeight="1" x14ac:dyDescent="0.15">
      <c r="A199" s="148"/>
      <c r="B199" s="148"/>
      <c r="C199" s="166"/>
      <c r="D199" s="167">
        <v>3</v>
      </c>
      <c r="E199" s="162" t="s">
        <v>152</v>
      </c>
      <c r="F199" s="162"/>
      <c r="G199" s="162"/>
      <c r="H199" s="162"/>
      <c r="I199" s="273"/>
      <c r="Z199" s="154"/>
      <c r="AA199" s="170"/>
    </row>
    <row r="200" spans="1:27" ht="20.100000000000001" customHeight="1" x14ac:dyDescent="0.15">
      <c r="A200" s="148"/>
      <c r="B200" s="148"/>
      <c r="C200" s="166"/>
      <c r="D200" s="167"/>
      <c r="E200" s="274" t="s">
        <v>153</v>
      </c>
      <c r="F200" s="275"/>
      <c r="G200" s="275"/>
      <c r="H200" s="276"/>
      <c r="I200" s="94"/>
      <c r="J200" s="95"/>
      <c r="K200" s="95"/>
      <c r="L200" s="95"/>
      <c r="M200" s="120"/>
      <c r="Z200" s="154"/>
      <c r="AA200" s="170"/>
    </row>
    <row r="201" spans="1:27" ht="20.100000000000001" customHeight="1" x14ac:dyDescent="0.15">
      <c r="A201" s="148"/>
      <c r="B201" s="148"/>
      <c r="C201" s="166"/>
      <c r="D201" s="167"/>
      <c r="E201" s="277" t="s">
        <v>154</v>
      </c>
      <c r="F201" s="278"/>
      <c r="G201" s="278"/>
      <c r="H201" s="279"/>
      <c r="I201" s="97"/>
      <c r="J201" s="98"/>
      <c r="K201" s="98"/>
      <c r="L201" s="98"/>
      <c r="M201" s="115"/>
      <c r="Z201" s="154"/>
      <c r="AA201" s="170"/>
    </row>
    <row r="202" spans="1:27" ht="20.100000000000001" customHeight="1" x14ac:dyDescent="0.15">
      <c r="A202" s="148"/>
      <c r="B202" s="148"/>
      <c r="C202" s="166"/>
      <c r="D202" s="167"/>
      <c r="E202" s="280" t="s">
        <v>155</v>
      </c>
      <c r="F202" s="281"/>
      <c r="G202" s="281"/>
      <c r="H202" s="282"/>
      <c r="I202" s="97"/>
      <c r="J202" s="98"/>
      <c r="K202" s="98"/>
      <c r="L202" s="98"/>
      <c r="M202" s="115"/>
      <c r="Z202" s="154"/>
      <c r="AA202" s="170"/>
    </row>
    <row r="203" spans="1:27" ht="20.100000000000001" customHeight="1" x14ac:dyDescent="0.15">
      <c r="A203" s="148"/>
      <c r="B203" s="148"/>
      <c r="C203" s="166"/>
      <c r="D203" s="167"/>
      <c r="E203" s="283" t="s">
        <v>156</v>
      </c>
      <c r="F203" s="284"/>
      <c r="G203" s="284"/>
      <c r="H203" s="285"/>
      <c r="I203" s="124"/>
      <c r="J203" s="139"/>
      <c r="K203" s="139"/>
      <c r="L203" s="139"/>
      <c r="M203" s="140"/>
      <c r="Z203" s="154"/>
      <c r="AA203" s="170"/>
    </row>
    <row r="204" spans="1:27" ht="20.100000000000001" customHeight="1" x14ac:dyDescent="0.15">
      <c r="A204" s="148"/>
      <c r="B204" s="148"/>
      <c r="C204" s="166"/>
      <c r="D204" s="167"/>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2"/>
      <c r="AA204" s="170"/>
    </row>
    <row r="205" spans="1:27" ht="20.100000000000001" customHeight="1" x14ac:dyDescent="0.15">
      <c r="A205" s="148"/>
      <c r="B205" s="148"/>
      <c r="C205" s="166"/>
      <c r="D205" s="167">
        <v>4</v>
      </c>
      <c r="E205" s="162" t="s">
        <v>157</v>
      </c>
      <c r="F205" s="162"/>
      <c r="G205" s="162"/>
      <c r="H205" s="162"/>
      <c r="I205" s="286"/>
      <c r="T205" s="270"/>
      <c r="U205" s="270"/>
      <c r="V205" s="270"/>
      <c r="W205" s="270"/>
      <c r="X205" s="270"/>
      <c r="Y205" s="270"/>
      <c r="Z205" s="272"/>
      <c r="AA205" s="170"/>
    </row>
    <row r="206" spans="1:27" ht="20.100000000000001" customHeight="1" x14ac:dyDescent="0.15">
      <c r="A206" s="148"/>
      <c r="B206" s="148"/>
      <c r="C206" s="166"/>
      <c r="D206" s="167"/>
      <c r="E206" s="206" t="s">
        <v>158</v>
      </c>
      <c r="F206" s="162"/>
      <c r="G206" s="162"/>
      <c r="H206" s="162"/>
      <c r="I206" s="287"/>
      <c r="T206" s="270"/>
      <c r="U206" s="270"/>
      <c r="V206" s="270"/>
      <c r="W206" s="270"/>
      <c r="X206" s="270"/>
      <c r="Y206" s="270"/>
      <c r="Z206" s="272"/>
      <c r="AA206" s="170"/>
    </row>
    <row r="207" spans="1:27" ht="20.100000000000001" customHeight="1" x14ac:dyDescent="0.15">
      <c r="A207" s="148"/>
      <c r="B207" s="148"/>
      <c r="C207" s="166"/>
      <c r="D207" s="167"/>
      <c r="E207" s="288" t="s">
        <v>223</v>
      </c>
      <c r="F207" s="289"/>
      <c r="G207" s="289"/>
      <c r="H207" s="290"/>
      <c r="I207" s="291" t="str">
        <f>IFERROR((ROUND(I197/I203*100,0)),"")</f>
        <v/>
      </c>
      <c r="J207" s="292"/>
      <c r="K207" s="292"/>
      <c r="L207" s="292"/>
      <c r="M207" s="293"/>
      <c r="N207" s="146" t="s">
        <v>239</v>
      </c>
      <c r="O207" s="271"/>
      <c r="S207" s="270"/>
      <c r="T207" s="270"/>
      <c r="U207" s="270"/>
      <c r="V207" s="270"/>
      <c r="W207" s="270"/>
      <c r="X207" s="270"/>
      <c r="Y207" s="270"/>
      <c r="Z207" s="272"/>
      <c r="AA207" s="170"/>
    </row>
    <row r="208" spans="1:27" ht="20.100000000000001" customHeight="1" x14ac:dyDescent="0.15">
      <c r="A208" s="148"/>
      <c r="B208" s="148"/>
      <c r="C208" s="166"/>
      <c r="D208" s="167"/>
      <c r="E208" s="294" t="s">
        <v>159</v>
      </c>
      <c r="F208" s="295"/>
      <c r="G208" s="295"/>
      <c r="H208" s="296"/>
      <c r="I208" s="297" t="str">
        <f>IFERROR((ROUND(I200/I201*100,0)),"")</f>
        <v/>
      </c>
      <c r="J208" s="298"/>
      <c r="K208" s="298"/>
      <c r="L208" s="298"/>
      <c r="M208" s="299"/>
      <c r="N208" s="146" t="s">
        <v>240</v>
      </c>
      <c r="O208" s="271"/>
      <c r="S208" s="270"/>
      <c r="T208" s="270"/>
      <c r="U208" s="270"/>
      <c r="V208" s="270"/>
      <c r="W208" s="270"/>
      <c r="X208" s="270"/>
      <c r="Y208" s="270"/>
      <c r="Z208" s="272"/>
      <c r="AA208" s="170"/>
    </row>
    <row r="209" spans="1:27" ht="20.100000000000001" customHeight="1" x14ac:dyDescent="0.15">
      <c r="A209" s="148"/>
      <c r="B209" s="148"/>
      <c r="C209" s="166"/>
      <c r="D209" s="167"/>
      <c r="E209" s="300" t="s">
        <v>160</v>
      </c>
      <c r="F209" s="301"/>
      <c r="G209" s="301"/>
      <c r="H209" s="302"/>
      <c r="I209" s="303" t="str">
        <f>IFERROR((ROUND(I194/I202*100,0)),"")</f>
        <v/>
      </c>
      <c r="J209" s="304"/>
      <c r="K209" s="304"/>
      <c r="L209" s="304"/>
      <c r="M209" s="305"/>
      <c r="N209" s="146" t="s">
        <v>241</v>
      </c>
      <c r="O209" s="271"/>
      <c r="S209" s="270"/>
      <c r="T209" s="270"/>
      <c r="U209" s="270"/>
      <c r="V209" s="270"/>
      <c r="W209" s="270"/>
      <c r="X209" s="270"/>
      <c r="Y209" s="270"/>
      <c r="Z209" s="272"/>
      <c r="AA209" s="170"/>
    </row>
    <row r="210" spans="1:27" ht="20.100000000000001" customHeight="1" x14ac:dyDescent="0.15">
      <c r="A210" s="148"/>
      <c r="B210" s="148"/>
      <c r="C210" s="166"/>
      <c r="D210" s="167"/>
      <c r="E210" s="168"/>
      <c r="F210" s="162"/>
      <c r="G210" s="306"/>
      <c r="H210" s="162"/>
      <c r="J210" s="148"/>
      <c r="K210" s="148"/>
      <c r="L210" s="148"/>
      <c r="M210" s="271"/>
      <c r="N210" s="271"/>
      <c r="O210" s="270"/>
      <c r="P210" s="270"/>
      <c r="Q210" s="270"/>
      <c r="R210" s="270"/>
      <c r="S210" s="270"/>
      <c r="T210" s="270"/>
      <c r="U210" s="270"/>
      <c r="V210" s="270"/>
      <c r="W210" s="270"/>
      <c r="X210" s="270"/>
      <c r="Y210" s="270"/>
      <c r="Z210" s="272"/>
      <c r="AA210" s="162"/>
    </row>
    <row r="211" spans="1:27" ht="20.100000000000001" customHeight="1" x14ac:dyDescent="0.15">
      <c r="A211" s="148"/>
      <c r="B211" s="148"/>
      <c r="C211" s="166"/>
      <c r="D211" s="167">
        <v>5</v>
      </c>
      <c r="E211" s="162" t="s">
        <v>161</v>
      </c>
      <c r="F211" s="162"/>
      <c r="P211" s="307"/>
      <c r="Q211" s="270"/>
      <c r="R211" s="270"/>
      <c r="S211" s="270"/>
      <c r="T211" s="270"/>
      <c r="U211" s="270"/>
      <c r="V211" s="270"/>
      <c r="W211" s="270"/>
      <c r="X211" s="270"/>
      <c r="Y211" s="270"/>
      <c r="Z211" s="272"/>
      <c r="AA211" s="162"/>
    </row>
    <row r="212" spans="1:27" ht="59.1" customHeight="1" x14ac:dyDescent="0.15">
      <c r="A212" s="148"/>
      <c r="B212" s="148"/>
      <c r="C212" s="166"/>
      <c r="D212" s="167"/>
      <c r="E212" s="308" t="s">
        <v>212</v>
      </c>
      <c r="F212" s="308"/>
      <c r="G212" s="308"/>
      <c r="H212" s="308"/>
      <c r="I212" s="308"/>
      <c r="J212" s="308"/>
      <c r="K212" s="308"/>
      <c r="L212" s="308"/>
      <c r="M212" s="308"/>
      <c r="N212" s="308"/>
      <c r="O212" s="308"/>
      <c r="P212" s="308"/>
      <c r="Q212" s="308"/>
      <c r="R212" s="308"/>
      <c r="S212" s="308"/>
      <c r="T212" s="308"/>
      <c r="U212" s="308"/>
      <c r="V212" s="308"/>
      <c r="W212" s="308"/>
      <c r="X212" s="308"/>
      <c r="Y212" s="308"/>
      <c r="Z212" s="309"/>
      <c r="AA212" s="162"/>
    </row>
    <row r="213" spans="1:27" ht="20.100000000000001" customHeight="1" x14ac:dyDescent="0.15">
      <c r="A213" s="148">
        <f>IF(COUNTIF($K214:$K217,"○")&gt;1, 1001, 0)</f>
        <v>0</v>
      </c>
      <c r="B213" s="518"/>
      <c r="C213" s="166"/>
      <c r="D213" s="167"/>
      <c r="E213" s="310" t="s">
        <v>162</v>
      </c>
      <c r="F213" s="215"/>
      <c r="G213" s="215"/>
      <c r="H213" s="215"/>
      <c r="I213" s="215"/>
      <c r="J213" s="216"/>
      <c r="K213" s="311" t="s">
        <v>205</v>
      </c>
      <c r="L213" s="312" t="s">
        <v>163</v>
      </c>
      <c r="M213" s="313"/>
      <c r="N213" s="313"/>
      <c r="O213" s="314"/>
      <c r="P213" s="315" t="s">
        <v>164</v>
      </c>
      <c r="Q213" s="315"/>
      <c r="R213" s="316"/>
      <c r="Y213" s="192"/>
      <c r="Z213" s="317"/>
      <c r="AA213" s="162"/>
    </row>
    <row r="214" spans="1:27" ht="20.100000000000001" customHeight="1" x14ac:dyDescent="0.15">
      <c r="A214" s="148"/>
      <c r="B214" s="148"/>
      <c r="C214" s="166"/>
      <c r="D214" s="318"/>
      <c r="E214" s="319" t="s">
        <v>206</v>
      </c>
      <c r="F214" s="320"/>
      <c r="G214" s="320"/>
      <c r="H214" s="320"/>
      <c r="I214" s="320"/>
      <c r="J214" s="321"/>
      <c r="K214" s="5"/>
      <c r="L214" s="322"/>
      <c r="M214" s="323"/>
      <c r="N214" s="323"/>
      <c r="O214" s="324"/>
      <c r="P214" s="325"/>
      <c r="Q214" s="326"/>
      <c r="R214" s="327"/>
      <c r="Y214" s="192"/>
      <c r="Z214" s="317"/>
      <c r="AA214" s="162"/>
    </row>
    <row r="215" spans="1:27" ht="20.100000000000001" customHeight="1" x14ac:dyDescent="0.15">
      <c r="A215" s="148">
        <f>IF(AND($K215="○",TRIM($L215)=""), 1001, 0)</f>
        <v>0</v>
      </c>
      <c r="B215" s="148"/>
      <c r="C215" s="166"/>
      <c r="D215" s="318"/>
      <c r="E215" s="328" t="s">
        <v>207</v>
      </c>
      <c r="F215" s="329"/>
      <c r="G215" s="329"/>
      <c r="H215" s="329"/>
      <c r="I215" s="329"/>
      <c r="J215" s="330"/>
      <c r="K215" s="6"/>
      <c r="L215" s="100"/>
      <c r="M215" s="45"/>
      <c r="N215" s="45"/>
      <c r="O215" s="101"/>
      <c r="P215" s="331"/>
      <c r="Q215" s="331"/>
      <c r="R215" s="332"/>
      <c r="Y215" s="203"/>
      <c r="Z215" s="333"/>
      <c r="AA215" s="162"/>
    </row>
    <row r="216" spans="1:27" ht="20.100000000000001" customHeight="1" x14ac:dyDescent="0.15">
      <c r="A216" s="148">
        <f>IF(AND($K216="○",TRIM($L216)=""), 1001, 0)</f>
        <v>0</v>
      </c>
      <c r="B216" s="148"/>
      <c r="C216" s="166"/>
      <c r="D216" s="318"/>
      <c r="E216" s="328" t="s">
        <v>208</v>
      </c>
      <c r="F216" s="329"/>
      <c r="G216" s="329"/>
      <c r="H216" s="329"/>
      <c r="I216" s="329"/>
      <c r="J216" s="330"/>
      <c r="K216" s="7"/>
      <c r="L216" s="100"/>
      <c r="M216" s="45"/>
      <c r="N216" s="45"/>
      <c r="O216" s="101"/>
      <c r="P216" s="334">
        <v>100</v>
      </c>
      <c r="Q216" s="334"/>
      <c r="R216" s="250" t="s">
        <v>165</v>
      </c>
      <c r="Y216" s="203"/>
      <c r="Z216" s="333"/>
      <c r="AA216" s="162"/>
    </row>
    <row r="217" spans="1:27" ht="20.100000000000001" customHeight="1" x14ac:dyDescent="0.15">
      <c r="A217" s="148">
        <f>IF(AND($K217="○",OR(TRIM($L217)="",TRIM($P217)="")), 1001, 0)</f>
        <v>0</v>
      </c>
      <c r="B217" s="148"/>
      <c r="C217" s="166"/>
      <c r="D217" s="318"/>
      <c r="E217" s="335" t="s">
        <v>209</v>
      </c>
      <c r="F217" s="336"/>
      <c r="G217" s="336"/>
      <c r="H217" s="336"/>
      <c r="I217" s="336"/>
      <c r="J217" s="337"/>
      <c r="K217" s="131"/>
      <c r="L217" s="100"/>
      <c r="M217" s="45"/>
      <c r="N217" s="45"/>
      <c r="O217" s="101"/>
      <c r="P217" s="102"/>
      <c r="Q217" s="103"/>
      <c r="R217" s="338" t="s">
        <v>165</v>
      </c>
      <c r="W217" s="339"/>
      <c r="Y217" s="203"/>
      <c r="Z217" s="333"/>
      <c r="AA217" s="162"/>
    </row>
    <row r="218" spans="1:27" ht="20.100000000000001" customHeight="1" x14ac:dyDescent="0.15">
      <c r="A218" s="148"/>
      <c r="B218" s="148"/>
      <c r="C218" s="166"/>
      <c r="D218" s="318"/>
      <c r="E218" s="340"/>
      <c r="F218" s="341"/>
      <c r="G218" s="341"/>
      <c r="H218" s="341"/>
      <c r="I218" s="341"/>
      <c r="J218" s="342"/>
      <c r="K218" s="132"/>
      <c r="L218" s="127"/>
      <c r="M218" s="47"/>
      <c r="N218" s="47"/>
      <c r="O218" s="128"/>
      <c r="P218" s="129"/>
      <c r="Q218" s="130"/>
      <c r="R218" s="343" t="s">
        <v>165</v>
      </c>
      <c r="W218" s="339"/>
      <c r="Y218" s="203"/>
      <c r="Z218" s="333"/>
      <c r="AA218" s="162"/>
    </row>
    <row r="219" spans="1:27" ht="20.100000000000001" customHeight="1" x14ac:dyDescent="0.15">
      <c r="A219" s="148"/>
      <c r="B219" s="148"/>
      <c r="C219" s="166"/>
      <c r="D219" s="167"/>
      <c r="E219" s="203"/>
      <c r="F219" s="162"/>
      <c r="G219" s="162"/>
      <c r="H219" s="162"/>
      <c r="I219" s="172"/>
      <c r="J219" s="203"/>
      <c r="K219" s="203"/>
      <c r="L219" s="203"/>
      <c r="M219" s="344"/>
      <c r="N219" s="203"/>
      <c r="O219" s="203"/>
      <c r="P219" s="345"/>
      <c r="Q219" s="203"/>
      <c r="R219" s="203"/>
      <c r="S219" s="346"/>
      <c r="T219" s="203"/>
      <c r="U219" s="203"/>
      <c r="V219" s="203"/>
      <c r="W219" s="203"/>
      <c r="X219" s="203"/>
      <c r="Y219" s="203"/>
      <c r="Z219" s="333"/>
      <c r="AA219" s="170"/>
    </row>
    <row r="220" spans="1:27" ht="20.100000000000001" customHeight="1" x14ac:dyDescent="0.15">
      <c r="A220" s="148">
        <f>IF(TRIM($I220)="", 1001, 0)</f>
        <v>1001</v>
      </c>
      <c r="B220" s="148"/>
      <c r="C220" s="166"/>
      <c r="D220" s="167">
        <v>6</v>
      </c>
      <c r="E220" s="162" t="s">
        <v>166</v>
      </c>
      <c r="F220" s="162"/>
      <c r="G220" s="162"/>
      <c r="H220" s="162"/>
      <c r="I220" s="30"/>
      <c r="J220" s="30"/>
      <c r="K220" s="30"/>
      <c r="L220" s="30"/>
      <c r="M220" s="30"/>
      <c r="N220" s="347" t="s">
        <v>167</v>
      </c>
      <c r="O220" s="270"/>
      <c r="P220" s="307"/>
      <c r="Q220" s="270"/>
      <c r="R220" s="270"/>
      <c r="S220" s="270"/>
      <c r="T220" s="270"/>
      <c r="U220" s="270"/>
      <c r="V220" s="270"/>
      <c r="W220" s="270"/>
      <c r="X220" s="270"/>
      <c r="Y220" s="270"/>
      <c r="Z220" s="272"/>
      <c r="AA220" s="170"/>
    </row>
    <row r="221" spans="1:27" ht="20.100000000000001" customHeight="1" x14ac:dyDescent="0.15">
      <c r="A221" s="148"/>
      <c r="B221" s="148"/>
      <c r="C221" s="166"/>
      <c r="D221" s="167"/>
      <c r="E221" s="162"/>
      <c r="F221" s="162"/>
      <c r="G221" s="162"/>
      <c r="H221" s="162"/>
      <c r="I221" s="195"/>
      <c r="J221" s="169" t="s">
        <v>224</v>
      </c>
      <c r="K221" s="203"/>
      <c r="L221" s="203"/>
      <c r="M221" s="345"/>
      <c r="N221" s="348"/>
      <c r="O221" s="203"/>
      <c r="P221" s="345"/>
      <c r="Q221" s="203"/>
      <c r="R221" s="203"/>
      <c r="S221" s="203"/>
      <c r="T221" s="203"/>
      <c r="U221" s="203"/>
      <c r="V221" s="203"/>
      <c r="W221" s="203"/>
      <c r="X221" s="203"/>
      <c r="Y221" s="203"/>
      <c r="Z221" s="333"/>
      <c r="AA221" s="170"/>
    </row>
    <row r="222" spans="1:27" ht="20.100000000000001" customHeight="1" x14ac:dyDescent="0.15">
      <c r="A222" s="148"/>
      <c r="B222" s="148"/>
      <c r="C222" s="166"/>
      <c r="D222" s="167">
        <v>7</v>
      </c>
      <c r="E222" s="162" t="s">
        <v>168</v>
      </c>
      <c r="F222" s="162"/>
      <c r="G222" s="162"/>
      <c r="H222" s="162"/>
      <c r="I222" s="31"/>
      <c r="J222" s="32"/>
      <c r="K222" s="32"/>
      <c r="L222" s="32"/>
      <c r="M222" s="32"/>
      <c r="N222" s="349" t="s">
        <v>169</v>
      </c>
      <c r="O222" s="31"/>
      <c r="P222" s="136"/>
      <c r="Q222" s="136"/>
      <c r="R222" s="136"/>
      <c r="S222" s="350" t="s">
        <v>170</v>
      </c>
      <c r="T222" s="270"/>
      <c r="U222" s="270"/>
      <c r="V222" s="270"/>
      <c r="W222" s="270"/>
      <c r="X222" s="270"/>
      <c r="Y222" s="270"/>
      <c r="Z222" s="272"/>
      <c r="AA222" s="170"/>
    </row>
    <row r="223" spans="1:27" ht="20.100000000000001" customHeight="1" x14ac:dyDescent="0.15">
      <c r="A223" s="148"/>
      <c r="B223" s="148"/>
      <c r="C223" s="166"/>
      <c r="D223" s="167"/>
      <c r="E223" s="351" t="s">
        <v>171</v>
      </c>
      <c r="F223" s="162"/>
      <c r="G223" s="162"/>
      <c r="H223" s="162"/>
      <c r="I223" s="195"/>
      <c r="J223" s="169" t="str">
        <f>日付例&amp;"　年月日を入力してください。"</f>
        <v>例)2024/4/1、R6/4/1　年月日を入力してください。</v>
      </c>
      <c r="K223" s="203"/>
      <c r="L223" s="203"/>
      <c r="M223" s="345"/>
      <c r="N223" s="348"/>
      <c r="O223" s="203"/>
      <c r="P223" s="345"/>
      <c r="Q223" s="203"/>
      <c r="R223" s="203"/>
      <c r="S223" s="203"/>
      <c r="T223" s="203"/>
      <c r="U223" s="203"/>
      <c r="V223" s="203"/>
      <c r="W223" s="203"/>
      <c r="X223" s="203"/>
      <c r="Y223" s="203"/>
      <c r="Z223" s="333"/>
      <c r="AA223" s="170"/>
    </row>
    <row r="224" spans="1:27" ht="20.100000000000001" customHeight="1" x14ac:dyDescent="0.15">
      <c r="A224" s="148"/>
      <c r="B224" s="148"/>
      <c r="C224" s="166"/>
      <c r="D224" s="167">
        <v>8</v>
      </c>
      <c r="E224" s="352" t="s">
        <v>247</v>
      </c>
      <c r="F224" s="162"/>
      <c r="G224" s="162"/>
      <c r="H224" s="162"/>
      <c r="I224" s="31"/>
      <c r="J224" s="32"/>
      <c r="K224" s="32"/>
      <c r="L224" s="32"/>
      <c r="M224" s="32"/>
      <c r="N224" s="271"/>
      <c r="O224" s="270"/>
      <c r="P224" s="307"/>
      <c r="Q224" s="270"/>
      <c r="R224" s="270"/>
      <c r="S224" s="270"/>
      <c r="T224" s="270"/>
      <c r="U224" s="270"/>
      <c r="V224" s="270"/>
      <c r="W224" s="270"/>
      <c r="X224" s="270"/>
      <c r="Y224" s="270"/>
      <c r="Z224" s="272"/>
      <c r="AA224" s="170"/>
    </row>
    <row r="225" spans="1:27" ht="20.100000000000001" customHeight="1" x14ac:dyDescent="0.15">
      <c r="A225" s="148"/>
      <c r="B225" s="148"/>
      <c r="C225" s="166"/>
      <c r="D225" s="167"/>
      <c r="E225" s="351" t="s">
        <v>248</v>
      </c>
      <c r="F225" s="162"/>
      <c r="G225" s="162"/>
      <c r="H225" s="162"/>
      <c r="I225" s="353"/>
      <c r="J225" s="169" t="str">
        <f>日付例&amp;"　年月日を入力してください。"</f>
        <v>例)2024/4/1、R6/4/1　年月日を入力してください。</v>
      </c>
      <c r="K225" s="203"/>
      <c r="L225" s="203"/>
      <c r="M225" s="345"/>
      <c r="N225" s="348"/>
      <c r="O225" s="203"/>
      <c r="P225" s="345"/>
      <c r="Q225" s="203"/>
      <c r="R225" s="203"/>
      <c r="S225" s="203"/>
      <c r="T225" s="203"/>
      <c r="U225" s="203"/>
      <c r="V225" s="203"/>
      <c r="W225" s="203"/>
      <c r="X225" s="203"/>
      <c r="Y225" s="203"/>
      <c r="Z225" s="333"/>
      <c r="AA225" s="170"/>
    </row>
    <row r="226" spans="1:27" ht="20.100000000000001" customHeight="1" x14ac:dyDescent="0.15">
      <c r="A226" s="148">
        <f>IF(TRIM($I226)="", 1001, 0)</f>
        <v>1001</v>
      </c>
      <c r="B226" s="148"/>
      <c r="C226" s="166"/>
      <c r="D226" s="167">
        <v>9</v>
      </c>
      <c r="E226" s="352" t="s">
        <v>172</v>
      </c>
      <c r="F226" s="162"/>
      <c r="G226" s="162"/>
      <c r="H226" s="162"/>
      <c r="I226" s="33"/>
      <c r="J226" s="34"/>
      <c r="K226" s="34"/>
      <c r="L226" s="34"/>
      <c r="M226" s="34"/>
      <c r="N226" s="347" t="s">
        <v>167</v>
      </c>
      <c r="O226" s="270"/>
      <c r="P226" s="307"/>
      <c r="Q226" s="270"/>
      <c r="R226" s="270"/>
      <c r="S226" s="270"/>
      <c r="T226" s="270"/>
      <c r="U226" s="270"/>
      <c r="V226" s="270"/>
      <c r="W226" s="270"/>
      <c r="X226" s="270"/>
      <c r="Y226" s="270"/>
      <c r="Z226" s="272"/>
      <c r="AA226" s="170"/>
    </row>
    <row r="227" spans="1:27" ht="30" customHeight="1" x14ac:dyDescent="0.15">
      <c r="A227" s="148"/>
      <c r="B227" s="148"/>
      <c r="C227" s="166"/>
      <c r="D227" s="167"/>
      <c r="E227" s="352"/>
      <c r="F227" s="162"/>
      <c r="G227" s="162"/>
      <c r="H227" s="162"/>
      <c r="I227" s="353"/>
      <c r="J227" s="193" t="s">
        <v>246</v>
      </c>
      <c r="K227" s="194"/>
      <c r="L227" s="194"/>
      <c r="M227" s="194"/>
      <c r="N227" s="194"/>
      <c r="O227" s="194"/>
      <c r="P227" s="194"/>
      <c r="Q227" s="194"/>
      <c r="R227" s="194"/>
      <c r="S227" s="194"/>
      <c r="T227" s="194"/>
      <c r="U227" s="194"/>
      <c r="V227" s="194"/>
      <c r="W227" s="194"/>
      <c r="X227" s="194"/>
      <c r="Y227" s="194"/>
      <c r="Z227" s="354"/>
      <c r="AA227" s="170"/>
    </row>
    <row r="228" spans="1:27" ht="20.100000000000001" customHeight="1" x14ac:dyDescent="0.15">
      <c r="A228" s="148"/>
      <c r="B228" s="148"/>
      <c r="C228" s="166"/>
      <c r="D228" s="167">
        <v>10</v>
      </c>
      <c r="E228" s="162" t="s">
        <v>173</v>
      </c>
      <c r="F228" s="162"/>
      <c r="G228" s="162"/>
      <c r="H228" s="162"/>
      <c r="I228" s="353"/>
      <c r="J228" s="203"/>
      <c r="K228" s="203"/>
      <c r="L228" s="203"/>
      <c r="M228" s="203"/>
      <c r="N228" s="203"/>
      <c r="O228" s="203"/>
      <c r="P228" s="203"/>
      <c r="Q228" s="203"/>
      <c r="R228" s="203"/>
      <c r="S228" s="203"/>
      <c r="T228" s="203"/>
      <c r="U228" s="203"/>
      <c r="V228" s="203"/>
      <c r="W228" s="203"/>
      <c r="X228" s="203"/>
      <c r="Y228" s="203"/>
      <c r="Z228" s="333"/>
      <c r="AA228" s="170"/>
    </row>
    <row r="229" spans="1:27" ht="20.100000000000001" customHeight="1" x14ac:dyDescent="0.15">
      <c r="A229" s="148">
        <f>IF(TRIM($I229)="", 1001, 0)</f>
        <v>1001</v>
      </c>
      <c r="B229" s="148"/>
      <c r="C229" s="166"/>
      <c r="E229" s="274" t="s">
        <v>174</v>
      </c>
      <c r="F229" s="275"/>
      <c r="G229" s="275"/>
      <c r="H229" s="276"/>
      <c r="I229" s="94"/>
      <c r="J229" s="133"/>
      <c r="K229" s="133"/>
      <c r="L229" s="133"/>
      <c r="M229" s="134"/>
      <c r="Z229" s="154"/>
      <c r="AA229" s="170"/>
    </row>
    <row r="230" spans="1:27" ht="20.100000000000001" customHeight="1" x14ac:dyDescent="0.15">
      <c r="A230" s="148">
        <f>IF(TRIM($I230)="", 1001, 0)</f>
        <v>1001</v>
      </c>
      <c r="B230" s="148"/>
      <c r="C230" s="166"/>
      <c r="D230" s="167"/>
      <c r="E230" s="280" t="s">
        <v>175</v>
      </c>
      <c r="F230" s="281"/>
      <c r="G230" s="281"/>
      <c r="H230" s="282"/>
      <c r="I230" s="97"/>
      <c r="J230" s="122"/>
      <c r="K230" s="122"/>
      <c r="L230" s="122"/>
      <c r="M230" s="123"/>
      <c r="Z230" s="154"/>
      <c r="AA230" s="170"/>
    </row>
    <row r="231" spans="1:27" ht="20.100000000000001" customHeight="1" x14ac:dyDescent="0.15">
      <c r="A231" s="148">
        <f>IF(TRIM($I231)="", 1001, 0)</f>
        <v>1001</v>
      </c>
      <c r="B231" s="148"/>
      <c r="C231" s="166"/>
      <c r="D231" s="167"/>
      <c r="E231" s="355" t="s">
        <v>176</v>
      </c>
      <c r="F231" s="356"/>
      <c r="G231" s="356"/>
      <c r="H231" s="357"/>
      <c r="I231" s="97"/>
      <c r="J231" s="122"/>
      <c r="K231" s="122"/>
      <c r="L231" s="122"/>
      <c r="M231" s="123"/>
      <c r="Z231" s="154"/>
      <c r="AA231" s="170"/>
    </row>
    <row r="232" spans="1:27" ht="20.100000000000001" customHeight="1" x14ac:dyDescent="0.15">
      <c r="A232" s="148"/>
      <c r="B232" s="148"/>
      <c r="C232" s="166"/>
      <c r="D232" s="167"/>
      <c r="E232" s="280" t="s">
        <v>177</v>
      </c>
      <c r="F232" s="281"/>
      <c r="G232" s="281"/>
      <c r="H232" s="282"/>
      <c r="I232" s="297">
        <f>I229+I230+I231</f>
        <v>0</v>
      </c>
      <c r="J232" s="358"/>
      <c r="K232" s="358"/>
      <c r="L232" s="358"/>
      <c r="M232" s="359"/>
      <c r="Z232" s="154"/>
      <c r="AA232" s="170"/>
    </row>
    <row r="233" spans="1:27" ht="20.100000000000001" customHeight="1" x14ac:dyDescent="0.15">
      <c r="A233" s="148">
        <f>IF(TRIM($I233)="", 1001, 0)</f>
        <v>1001</v>
      </c>
      <c r="B233" s="148"/>
      <c r="C233" s="166"/>
      <c r="D233" s="167"/>
      <c r="E233" s="360" t="s">
        <v>178</v>
      </c>
      <c r="F233" s="361"/>
      <c r="G233" s="361"/>
      <c r="H233" s="362"/>
      <c r="I233" s="124"/>
      <c r="J233" s="125"/>
      <c r="K233" s="125"/>
      <c r="L233" s="125"/>
      <c r="M233" s="126"/>
      <c r="Z233" s="154"/>
      <c r="AA233" s="170"/>
    </row>
    <row r="234" spans="1:27" ht="19.5" customHeight="1" x14ac:dyDescent="0.15">
      <c r="A234" s="148"/>
      <c r="B234" s="148"/>
      <c r="C234" s="166"/>
      <c r="D234" s="167"/>
      <c r="E234" s="192" t="s">
        <v>255</v>
      </c>
      <c r="F234" s="363"/>
      <c r="G234" s="364"/>
      <c r="H234" s="365"/>
      <c r="I234" s="366"/>
      <c r="J234" s="365"/>
      <c r="K234" s="365"/>
      <c r="Z234" s="154"/>
      <c r="AA234" s="170"/>
    </row>
    <row r="235" spans="1:27" ht="20.100000000000001" customHeight="1" x14ac:dyDescent="0.15">
      <c r="A235" s="148"/>
      <c r="B235" s="148"/>
      <c r="C235" s="170"/>
      <c r="D235" s="167">
        <v>11</v>
      </c>
      <c r="E235" s="162" t="s">
        <v>260</v>
      </c>
      <c r="F235" s="162"/>
      <c r="G235" s="162"/>
      <c r="H235" s="162"/>
      <c r="I235" s="30"/>
      <c r="J235" s="32"/>
      <c r="K235" s="32"/>
      <c r="L235" s="32"/>
      <c r="M235" s="32"/>
      <c r="Z235" s="250"/>
      <c r="AA235" s="153"/>
    </row>
    <row r="236" spans="1:27" ht="30" customHeight="1" x14ac:dyDescent="0.15">
      <c r="A236" s="148"/>
      <c r="B236" s="148"/>
      <c r="C236" s="175"/>
      <c r="D236" s="176"/>
      <c r="E236" s="367" t="s">
        <v>261</v>
      </c>
      <c r="F236" s="176"/>
      <c r="G236" s="176"/>
      <c r="H236" s="176"/>
      <c r="I236" s="176"/>
      <c r="J236" s="177"/>
      <c r="K236" s="177"/>
      <c r="L236" s="177"/>
      <c r="M236" s="368"/>
      <c r="N236" s="177"/>
      <c r="O236" s="177"/>
      <c r="P236" s="368"/>
      <c r="Q236" s="177"/>
      <c r="R236" s="177"/>
      <c r="S236" s="177"/>
      <c r="T236" s="177"/>
      <c r="U236" s="177"/>
      <c r="V236" s="177"/>
      <c r="W236" s="177"/>
      <c r="X236" s="177"/>
      <c r="Y236" s="177"/>
      <c r="Z236" s="369"/>
      <c r="AA236" s="170"/>
    </row>
    <row r="237" spans="1:27" ht="20.100000000000001" customHeight="1" x14ac:dyDescent="0.15">
      <c r="A237" s="148"/>
      <c r="B237" s="148"/>
      <c r="C237" s="162"/>
      <c r="D237" s="162"/>
      <c r="E237" s="162"/>
      <c r="F237" s="162"/>
      <c r="G237" s="162"/>
      <c r="H237" s="162"/>
      <c r="I237" s="162"/>
      <c r="J237" s="179"/>
      <c r="K237" s="179"/>
      <c r="L237" s="179"/>
      <c r="M237" s="370"/>
      <c r="N237" s="179"/>
      <c r="O237" s="179"/>
      <c r="P237" s="370"/>
      <c r="Q237" s="179"/>
      <c r="R237" s="179"/>
      <c r="S237" s="179"/>
      <c r="T237" s="179"/>
      <c r="U237" s="179"/>
      <c r="V237" s="179"/>
      <c r="W237" s="179"/>
      <c r="X237" s="179"/>
      <c r="Y237" s="179"/>
      <c r="Z237" s="205"/>
      <c r="AA237" s="162"/>
    </row>
    <row r="238" spans="1:27" ht="20.100000000000001" customHeight="1" x14ac:dyDescent="0.15">
      <c r="A238" s="148"/>
      <c r="B238" s="148"/>
      <c r="C238" s="162"/>
      <c r="D238" s="162"/>
      <c r="E238" s="162"/>
      <c r="F238" s="162"/>
      <c r="G238" s="162"/>
      <c r="H238" s="162"/>
      <c r="I238" s="162"/>
      <c r="J238" s="179"/>
      <c r="K238" s="179"/>
      <c r="L238" s="179"/>
      <c r="M238" s="370"/>
      <c r="N238" s="179"/>
      <c r="O238" s="179"/>
      <c r="P238" s="370"/>
      <c r="Q238" s="179"/>
      <c r="R238" s="179"/>
      <c r="S238" s="179"/>
      <c r="T238" s="179"/>
      <c r="U238" s="179"/>
      <c r="V238" s="179"/>
      <c r="W238" s="179"/>
      <c r="X238" s="179"/>
      <c r="Y238" s="179"/>
      <c r="Z238" s="205"/>
      <c r="AA238" s="179"/>
    </row>
    <row r="239" spans="1:27" ht="20.100000000000001" customHeight="1" x14ac:dyDescent="0.15">
      <c r="A239" s="148"/>
      <c r="B239" s="148"/>
      <c r="C239" s="157" t="s">
        <v>181</v>
      </c>
      <c r="D239" s="158"/>
      <c r="E239" s="158"/>
      <c r="F239" s="158"/>
      <c r="G239" s="158"/>
      <c r="H239" s="182"/>
    </row>
    <row r="240" spans="1:27" ht="20.100000000000001" customHeight="1" x14ac:dyDescent="0.15">
      <c r="A240" s="148"/>
      <c r="B240" s="148"/>
      <c r="C240" s="160"/>
      <c r="D240" s="161"/>
      <c r="E240" s="161"/>
      <c r="F240" s="161"/>
      <c r="G240" s="161"/>
      <c r="H240" s="161"/>
      <c r="I240" s="163"/>
      <c r="J240" s="163"/>
      <c r="K240" s="163"/>
      <c r="L240" s="163"/>
      <c r="M240" s="163"/>
      <c r="N240" s="163"/>
      <c r="O240" s="163"/>
      <c r="P240" s="163"/>
      <c r="Q240" s="163"/>
      <c r="R240" s="163"/>
      <c r="S240" s="163"/>
      <c r="T240" s="163"/>
      <c r="U240" s="163"/>
      <c r="V240" s="163"/>
      <c r="W240" s="163"/>
      <c r="X240" s="163"/>
      <c r="Y240" s="163"/>
      <c r="Z240" s="164"/>
      <c r="AA240" s="162"/>
    </row>
    <row r="241" spans="1:27" ht="20.100000000000001" customHeight="1" x14ac:dyDescent="0.15">
      <c r="A241" s="148"/>
      <c r="B241" s="148"/>
      <c r="C241" s="160"/>
      <c r="D241" s="206" t="s">
        <v>211</v>
      </c>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371"/>
      <c r="AA241" s="184"/>
    </row>
    <row r="242" spans="1:27" ht="20.100000000000001" customHeight="1" x14ac:dyDescent="0.15">
      <c r="A242" s="148"/>
      <c r="B242" s="148"/>
      <c r="C242" s="160"/>
      <c r="D242" s="372"/>
      <c r="E242" s="373" t="s">
        <v>38</v>
      </c>
      <c r="F242" s="373"/>
      <c r="G242" s="373"/>
      <c r="H242" s="373"/>
      <c r="I242" s="373"/>
      <c r="J242" s="373"/>
      <c r="K242" s="373"/>
      <c r="L242" s="374"/>
      <c r="M242" s="375" t="s">
        <v>131</v>
      </c>
      <c r="N242" s="376"/>
      <c r="O242" s="376"/>
      <c r="P242" s="377"/>
      <c r="Z242" s="154"/>
    </row>
    <row r="243" spans="1:27" ht="20.100000000000001" customHeight="1" x14ac:dyDescent="0.15">
      <c r="A243" s="148"/>
      <c r="B243" s="148"/>
      <c r="C243" s="160"/>
      <c r="D243" s="378">
        <v>1</v>
      </c>
      <c r="E243" s="379" t="s">
        <v>48</v>
      </c>
      <c r="F243" s="380"/>
      <c r="G243" s="380"/>
      <c r="H243" s="380"/>
      <c r="I243" s="380"/>
      <c r="J243" s="380"/>
      <c r="K243" s="380"/>
      <c r="L243" s="381"/>
      <c r="M243" s="24"/>
      <c r="N243" s="25"/>
      <c r="O243" s="25"/>
      <c r="P243" s="26"/>
      <c r="Z243" s="154"/>
    </row>
    <row r="244" spans="1:27" ht="20.100000000000001" customHeight="1" x14ac:dyDescent="0.15">
      <c r="A244" s="148"/>
      <c r="B244" s="148"/>
      <c r="C244" s="160"/>
      <c r="D244" s="382">
        <v>2</v>
      </c>
      <c r="E244" s="383" t="s">
        <v>49</v>
      </c>
      <c r="F244" s="384"/>
      <c r="G244" s="384"/>
      <c r="H244" s="384"/>
      <c r="I244" s="384"/>
      <c r="J244" s="384"/>
      <c r="K244" s="384"/>
      <c r="L244" s="385"/>
      <c r="M244" s="18"/>
      <c r="N244" s="19"/>
      <c r="O244" s="19"/>
      <c r="P244" s="20"/>
      <c r="Z244" s="154"/>
    </row>
    <row r="245" spans="1:27" ht="20.100000000000001" customHeight="1" x14ac:dyDescent="0.15">
      <c r="A245" s="148"/>
      <c r="B245" s="148"/>
      <c r="C245" s="160"/>
      <c r="D245" s="382">
        <v>3</v>
      </c>
      <c r="E245" s="383" t="s">
        <v>50</v>
      </c>
      <c r="F245" s="384"/>
      <c r="G245" s="384"/>
      <c r="H245" s="384"/>
      <c r="I245" s="384"/>
      <c r="J245" s="384"/>
      <c r="K245" s="384"/>
      <c r="L245" s="385"/>
      <c r="M245" s="18"/>
      <c r="N245" s="19"/>
      <c r="O245" s="19"/>
      <c r="P245" s="20"/>
      <c r="Z245" s="154"/>
    </row>
    <row r="246" spans="1:27" ht="20.100000000000001" customHeight="1" x14ac:dyDescent="0.15">
      <c r="A246" s="148"/>
      <c r="B246" s="148"/>
      <c r="C246" s="160"/>
      <c r="D246" s="382">
        <v>4</v>
      </c>
      <c r="E246" s="383" t="s">
        <v>51</v>
      </c>
      <c r="F246" s="384"/>
      <c r="G246" s="384"/>
      <c r="H246" s="384"/>
      <c r="I246" s="384"/>
      <c r="J246" s="384"/>
      <c r="K246" s="384"/>
      <c r="L246" s="385"/>
      <c r="M246" s="18"/>
      <c r="N246" s="19"/>
      <c r="O246" s="19"/>
      <c r="P246" s="20"/>
      <c r="Z246" s="154"/>
    </row>
    <row r="247" spans="1:27" ht="20.100000000000001" customHeight="1" x14ac:dyDescent="0.15">
      <c r="A247" s="148"/>
      <c r="B247" s="148"/>
      <c r="C247" s="160"/>
      <c r="D247" s="382">
        <v>5</v>
      </c>
      <c r="E247" s="383" t="s">
        <v>52</v>
      </c>
      <c r="F247" s="384"/>
      <c r="G247" s="384"/>
      <c r="H247" s="384"/>
      <c r="I247" s="384"/>
      <c r="J247" s="384"/>
      <c r="K247" s="384"/>
      <c r="L247" s="385"/>
      <c r="M247" s="18"/>
      <c r="N247" s="19"/>
      <c r="O247" s="19"/>
      <c r="P247" s="20"/>
      <c r="Z247" s="154"/>
    </row>
    <row r="248" spans="1:27" ht="20.100000000000001" customHeight="1" x14ac:dyDescent="0.15">
      <c r="A248" s="148"/>
      <c r="B248" s="148"/>
      <c r="C248" s="160"/>
      <c r="D248" s="382">
        <v>6</v>
      </c>
      <c r="E248" s="383" t="s">
        <v>53</v>
      </c>
      <c r="F248" s="384"/>
      <c r="G248" s="384"/>
      <c r="H248" s="384"/>
      <c r="I248" s="384"/>
      <c r="J248" s="384"/>
      <c r="K248" s="384"/>
      <c r="L248" s="385"/>
      <c r="M248" s="18"/>
      <c r="N248" s="19"/>
      <c r="O248" s="19"/>
      <c r="P248" s="20"/>
      <c r="Z248" s="154"/>
    </row>
    <row r="249" spans="1:27" ht="20.100000000000001" customHeight="1" x14ac:dyDescent="0.15">
      <c r="A249" s="148"/>
      <c r="B249" s="148"/>
      <c r="C249" s="160"/>
      <c r="D249" s="386">
        <v>7</v>
      </c>
      <c r="E249" s="383" t="s">
        <v>54</v>
      </c>
      <c r="F249" s="384"/>
      <c r="G249" s="384"/>
      <c r="H249" s="384"/>
      <c r="I249" s="384"/>
      <c r="J249" s="384"/>
      <c r="K249" s="384"/>
      <c r="L249" s="385"/>
      <c r="M249" s="18"/>
      <c r="N249" s="19"/>
      <c r="O249" s="19"/>
      <c r="P249" s="20"/>
      <c r="Z249" s="154"/>
    </row>
    <row r="250" spans="1:27" ht="20.100000000000001" customHeight="1" x14ac:dyDescent="0.15">
      <c r="A250" s="148"/>
      <c r="B250" s="148"/>
      <c r="C250" s="160"/>
      <c r="D250" s="382">
        <v>8</v>
      </c>
      <c r="E250" s="383" t="s">
        <v>55</v>
      </c>
      <c r="F250" s="384"/>
      <c r="G250" s="384"/>
      <c r="H250" s="384"/>
      <c r="I250" s="384"/>
      <c r="J250" s="384"/>
      <c r="K250" s="384"/>
      <c r="L250" s="385"/>
      <c r="M250" s="18"/>
      <c r="N250" s="19"/>
      <c r="O250" s="19"/>
      <c r="P250" s="20"/>
      <c r="Z250" s="154"/>
    </row>
    <row r="251" spans="1:27" ht="20.100000000000001" customHeight="1" x14ac:dyDescent="0.15">
      <c r="A251" s="148"/>
      <c r="B251" s="148"/>
      <c r="C251" s="160"/>
      <c r="D251" s="382">
        <v>9</v>
      </c>
      <c r="E251" s="383" t="s">
        <v>56</v>
      </c>
      <c r="F251" s="384"/>
      <c r="G251" s="384"/>
      <c r="H251" s="384"/>
      <c r="I251" s="384"/>
      <c r="J251" s="384"/>
      <c r="K251" s="384"/>
      <c r="L251" s="385"/>
      <c r="M251" s="18"/>
      <c r="N251" s="19"/>
      <c r="O251" s="19"/>
      <c r="P251" s="20"/>
      <c r="Z251" s="154"/>
    </row>
    <row r="252" spans="1:27" ht="20.100000000000001" customHeight="1" x14ac:dyDescent="0.15">
      <c r="A252" s="148"/>
      <c r="B252" s="148"/>
      <c r="C252" s="160"/>
      <c r="D252" s="382">
        <v>10</v>
      </c>
      <c r="E252" s="383" t="s">
        <v>57</v>
      </c>
      <c r="F252" s="384"/>
      <c r="G252" s="384"/>
      <c r="H252" s="384"/>
      <c r="I252" s="384"/>
      <c r="J252" s="384"/>
      <c r="K252" s="384"/>
      <c r="L252" s="385"/>
      <c r="M252" s="18"/>
      <c r="N252" s="19"/>
      <c r="O252" s="19"/>
      <c r="P252" s="20"/>
      <c r="Z252" s="154"/>
    </row>
    <row r="253" spans="1:27" ht="20.100000000000001" customHeight="1" x14ac:dyDescent="0.15">
      <c r="A253" s="148"/>
      <c r="B253" s="148"/>
      <c r="C253" s="160"/>
      <c r="D253" s="387">
        <v>11</v>
      </c>
      <c r="E253" s="383" t="s">
        <v>58</v>
      </c>
      <c r="F253" s="384"/>
      <c r="G253" s="384"/>
      <c r="H253" s="384"/>
      <c r="I253" s="384"/>
      <c r="J253" s="384"/>
      <c r="K253" s="384"/>
      <c r="L253" s="385"/>
      <c r="M253" s="18"/>
      <c r="N253" s="19"/>
      <c r="O253" s="19"/>
      <c r="P253" s="20"/>
      <c r="Z253" s="154"/>
    </row>
    <row r="254" spans="1:27" ht="20.100000000000001" customHeight="1" x14ac:dyDescent="0.15">
      <c r="A254" s="148"/>
      <c r="B254" s="148"/>
      <c r="C254" s="160"/>
      <c r="D254" s="382">
        <v>12</v>
      </c>
      <c r="E254" s="383" t="s">
        <v>39</v>
      </c>
      <c r="F254" s="384"/>
      <c r="G254" s="384"/>
      <c r="H254" s="384"/>
      <c r="I254" s="384"/>
      <c r="J254" s="384"/>
      <c r="K254" s="384"/>
      <c r="L254" s="385"/>
      <c r="M254" s="18"/>
      <c r="N254" s="19"/>
      <c r="O254" s="19"/>
      <c r="P254" s="20"/>
      <c r="Z254" s="154"/>
    </row>
    <row r="255" spans="1:27" ht="20.100000000000001" customHeight="1" x14ac:dyDescent="0.15">
      <c r="A255" s="148"/>
      <c r="B255" s="148"/>
      <c r="C255" s="160"/>
      <c r="D255" s="382">
        <v>13</v>
      </c>
      <c r="E255" s="383" t="s">
        <v>116</v>
      </c>
      <c r="F255" s="384"/>
      <c r="G255" s="384"/>
      <c r="H255" s="384"/>
      <c r="I255" s="384"/>
      <c r="J255" s="384"/>
      <c r="K255" s="384"/>
      <c r="L255" s="385"/>
      <c r="M255" s="18"/>
      <c r="N255" s="19"/>
      <c r="O255" s="19"/>
      <c r="P255" s="20"/>
      <c r="Z255" s="154"/>
    </row>
    <row r="256" spans="1:27" ht="20.100000000000001" customHeight="1" x14ac:dyDescent="0.15">
      <c r="A256" s="148"/>
      <c r="B256" s="148"/>
      <c r="C256" s="160"/>
      <c r="D256" s="386">
        <v>14</v>
      </c>
      <c r="E256" s="388" t="s">
        <v>59</v>
      </c>
      <c r="F256" s="383" t="s">
        <v>137</v>
      </c>
      <c r="G256" s="384"/>
      <c r="H256" s="384"/>
      <c r="I256" s="384"/>
      <c r="J256" s="384"/>
      <c r="K256" s="384"/>
      <c r="L256" s="385"/>
      <c r="M256" s="18"/>
      <c r="N256" s="19"/>
      <c r="O256" s="19"/>
      <c r="P256" s="20"/>
      <c r="Z256" s="154"/>
    </row>
    <row r="257" spans="1:26" ht="20.100000000000001" customHeight="1" x14ac:dyDescent="0.15">
      <c r="A257" s="148"/>
      <c r="B257" s="148"/>
      <c r="C257" s="160"/>
      <c r="D257" s="382">
        <v>15</v>
      </c>
      <c r="E257" s="389"/>
      <c r="F257" s="383" t="s">
        <v>118</v>
      </c>
      <c r="G257" s="384"/>
      <c r="H257" s="384"/>
      <c r="I257" s="384"/>
      <c r="J257" s="384"/>
      <c r="K257" s="384"/>
      <c r="L257" s="385"/>
      <c r="M257" s="18"/>
      <c r="N257" s="19"/>
      <c r="O257" s="19"/>
      <c r="P257" s="20"/>
      <c r="Z257" s="154"/>
    </row>
    <row r="258" spans="1:26" ht="20.100000000000001" customHeight="1" x14ac:dyDescent="0.15">
      <c r="A258" s="148"/>
      <c r="B258" s="148"/>
      <c r="C258" s="160"/>
      <c r="D258" s="382">
        <v>16</v>
      </c>
      <c r="E258" s="389"/>
      <c r="F258" s="383" t="s">
        <v>119</v>
      </c>
      <c r="G258" s="384"/>
      <c r="H258" s="384"/>
      <c r="I258" s="384"/>
      <c r="J258" s="384"/>
      <c r="K258" s="384"/>
      <c r="L258" s="385"/>
      <c r="M258" s="18"/>
      <c r="N258" s="19"/>
      <c r="O258" s="19"/>
      <c r="P258" s="20"/>
      <c r="Z258" s="154"/>
    </row>
    <row r="259" spans="1:26" ht="20.100000000000001" customHeight="1" x14ac:dyDescent="0.15">
      <c r="A259" s="148"/>
      <c r="B259" s="148"/>
      <c r="C259" s="160"/>
      <c r="D259" s="382">
        <v>17</v>
      </c>
      <c r="E259" s="389"/>
      <c r="F259" s="383" t="s">
        <v>120</v>
      </c>
      <c r="G259" s="384"/>
      <c r="H259" s="384"/>
      <c r="I259" s="384"/>
      <c r="J259" s="384"/>
      <c r="K259" s="384"/>
      <c r="L259" s="385"/>
      <c r="M259" s="18"/>
      <c r="N259" s="19"/>
      <c r="O259" s="19"/>
      <c r="P259" s="20"/>
      <c r="Z259" s="154"/>
    </row>
    <row r="260" spans="1:26" ht="20.100000000000001" customHeight="1" x14ac:dyDescent="0.15">
      <c r="A260" s="148"/>
      <c r="B260" s="148"/>
      <c r="C260" s="160"/>
      <c r="D260" s="382">
        <v>18</v>
      </c>
      <c r="E260" s="389"/>
      <c r="F260" s="383" t="s">
        <v>121</v>
      </c>
      <c r="G260" s="384"/>
      <c r="H260" s="384"/>
      <c r="I260" s="384"/>
      <c r="J260" s="384"/>
      <c r="K260" s="384"/>
      <c r="L260" s="385"/>
      <c r="M260" s="18"/>
      <c r="N260" s="19"/>
      <c r="O260" s="19"/>
      <c r="P260" s="20"/>
      <c r="Z260" s="154"/>
    </row>
    <row r="261" spans="1:26" ht="20.100000000000001" customHeight="1" x14ac:dyDescent="0.15">
      <c r="A261" s="148"/>
      <c r="B261" s="148"/>
      <c r="C261" s="160"/>
      <c r="D261" s="382">
        <v>19</v>
      </c>
      <c r="E261" s="389"/>
      <c r="F261" s="383" t="s">
        <v>122</v>
      </c>
      <c r="G261" s="384"/>
      <c r="H261" s="384"/>
      <c r="I261" s="384"/>
      <c r="J261" s="384"/>
      <c r="K261" s="384"/>
      <c r="L261" s="385"/>
      <c r="M261" s="18"/>
      <c r="N261" s="19"/>
      <c r="O261" s="19"/>
      <c r="P261" s="20"/>
      <c r="Z261" s="154"/>
    </row>
    <row r="262" spans="1:26" ht="20.100000000000001" customHeight="1" x14ac:dyDescent="0.15">
      <c r="A262" s="148"/>
      <c r="B262" s="148"/>
      <c r="C262" s="160"/>
      <c r="D262" s="382">
        <v>20</v>
      </c>
      <c r="E262" s="389"/>
      <c r="F262" s="383" t="s">
        <v>123</v>
      </c>
      <c r="G262" s="384"/>
      <c r="H262" s="384"/>
      <c r="I262" s="384"/>
      <c r="J262" s="384"/>
      <c r="K262" s="384"/>
      <c r="L262" s="385"/>
      <c r="M262" s="18"/>
      <c r="N262" s="19"/>
      <c r="O262" s="19"/>
      <c r="P262" s="20"/>
      <c r="Z262" s="154"/>
    </row>
    <row r="263" spans="1:26" ht="20.100000000000001" customHeight="1" x14ac:dyDescent="0.15">
      <c r="A263" s="148"/>
      <c r="B263" s="148"/>
      <c r="C263" s="160"/>
      <c r="D263" s="382">
        <v>21</v>
      </c>
      <c r="E263" s="389"/>
      <c r="F263" s="383" t="s">
        <v>124</v>
      </c>
      <c r="G263" s="384"/>
      <c r="H263" s="384"/>
      <c r="I263" s="384"/>
      <c r="J263" s="384"/>
      <c r="K263" s="384"/>
      <c r="L263" s="385"/>
      <c r="M263" s="18"/>
      <c r="N263" s="19"/>
      <c r="O263" s="19"/>
      <c r="P263" s="20"/>
      <c r="Z263" s="154"/>
    </row>
    <row r="264" spans="1:26" ht="20.100000000000001" customHeight="1" x14ac:dyDescent="0.15">
      <c r="A264" s="148"/>
      <c r="B264" s="148"/>
      <c r="C264" s="160"/>
      <c r="D264" s="382">
        <v>22</v>
      </c>
      <c r="E264" s="389"/>
      <c r="F264" s="383" t="s">
        <v>125</v>
      </c>
      <c r="G264" s="384"/>
      <c r="H264" s="384"/>
      <c r="I264" s="384"/>
      <c r="J264" s="384"/>
      <c r="K264" s="384"/>
      <c r="L264" s="385"/>
      <c r="M264" s="18"/>
      <c r="N264" s="19"/>
      <c r="O264" s="19"/>
      <c r="P264" s="20"/>
      <c r="Z264" s="154"/>
    </row>
    <row r="265" spans="1:26" ht="20.100000000000001" customHeight="1" x14ac:dyDescent="0.15">
      <c r="A265" s="148"/>
      <c r="B265" s="148"/>
      <c r="C265" s="160"/>
      <c r="D265" s="382">
        <v>23</v>
      </c>
      <c r="E265" s="389"/>
      <c r="F265" s="383" t="s">
        <v>126</v>
      </c>
      <c r="G265" s="384"/>
      <c r="H265" s="384"/>
      <c r="I265" s="384"/>
      <c r="J265" s="384"/>
      <c r="K265" s="384"/>
      <c r="L265" s="385"/>
      <c r="M265" s="18"/>
      <c r="N265" s="19"/>
      <c r="O265" s="19"/>
      <c r="P265" s="20"/>
      <c r="Z265" s="154"/>
    </row>
    <row r="266" spans="1:26" ht="20.100000000000001" customHeight="1" x14ac:dyDescent="0.15">
      <c r="A266" s="148"/>
      <c r="B266" s="148"/>
      <c r="C266" s="160"/>
      <c r="D266" s="382">
        <f>D265+1</f>
        <v>24</v>
      </c>
      <c r="E266" s="389"/>
      <c r="F266" s="383" t="s">
        <v>138</v>
      </c>
      <c r="G266" s="384"/>
      <c r="H266" s="384"/>
      <c r="I266" s="384"/>
      <c r="J266" s="384"/>
      <c r="K266" s="384"/>
      <c r="L266" s="385"/>
      <c r="M266" s="18"/>
      <c r="N266" s="19"/>
      <c r="O266" s="19"/>
      <c r="P266" s="20"/>
      <c r="Z266" s="154"/>
    </row>
    <row r="267" spans="1:26" ht="20.100000000000001" customHeight="1" x14ac:dyDescent="0.15">
      <c r="A267" s="148"/>
      <c r="B267" s="148"/>
      <c r="C267" s="160"/>
      <c r="D267" s="382">
        <f t="shared" ref="D267:D277" si="0">D266+1</f>
        <v>25</v>
      </c>
      <c r="E267" s="390"/>
      <c r="F267" s="383" t="s">
        <v>139</v>
      </c>
      <c r="G267" s="384"/>
      <c r="H267" s="384"/>
      <c r="I267" s="384"/>
      <c r="J267" s="384"/>
      <c r="K267" s="384"/>
      <c r="L267" s="385"/>
      <c r="M267" s="18"/>
      <c r="N267" s="19"/>
      <c r="O267" s="19"/>
      <c r="P267" s="20"/>
      <c r="Z267" s="154"/>
    </row>
    <row r="268" spans="1:26" ht="20.100000000000001" customHeight="1" x14ac:dyDescent="0.15">
      <c r="A268" s="148"/>
      <c r="B268" s="148"/>
      <c r="C268" s="160"/>
      <c r="D268" s="382">
        <f t="shared" si="0"/>
        <v>26</v>
      </c>
      <c r="E268" s="383" t="s">
        <v>60</v>
      </c>
      <c r="F268" s="384"/>
      <c r="G268" s="384"/>
      <c r="H268" s="384"/>
      <c r="I268" s="384"/>
      <c r="J268" s="384"/>
      <c r="K268" s="384"/>
      <c r="L268" s="385"/>
      <c r="M268" s="18"/>
      <c r="N268" s="19"/>
      <c r="O268" s="19"/>
      <c r="P268" s="20"/>
      <c r="Z268" s="154"/>
    </row>
    <row r="269" spans="1:26" ht="20.100000000000001" customHeight="1" x14ac:dyDescent="0.15">
      <c r="A269" s="148"/>
      <c r="B269" s="148"/>
      <c r="C269" s="160"/>
      <c r="D269" s="382">
        <f t="shared" si="0"/>
        <v>27</v>
      </c>
      <c r="E269" s="383" t="s">
        <v>61</v>
      </c>
      <c r="F269" s="384"/>
      <c r="G269" s="384"/>
      <c r="H269" s="384"/>
      <c r="I269" s="384"/>
      <c r="J269" s="384"/>
      <c r="K269" s="384"/>
      <c r="L269" s="385"/>
      <c r="M269" s="18"/>
      <c r="N269" s="19"/>
      <c r="O269" s="19"/>
      <c r="P269" s="20"/>
      <c r="Z269" s="154"/>
    </row>
    <row r="270" spans="1:26" ht="20.100000000000001" customHeight="1" x14ac:dyDescent="0.15">
      <c r="A270" s="148"/>
      <c r="B270" s="148"/>
      <c r="C270" s="160"/>
      <c r="D270" s="382">
        <f t="shared" si="0"/>
        <v>28</v>
      </c>
      <c r="E270" s="383" t="s">
        <v>62</v>
      </c>
      <c r="F270" s="384"/>
      <c r="G270" s="384"/>
      <c r="H270" s="384"/>
      <c r="I270" s="384"/>
      <c r="J270" s="384"/>
      <c r="K270" s="384"/>
      <c r="L270" s="385"/>
      <c r="M270" s="18"/>
      <c r="N270" s="19"/>
      <c r="O270" s="19"/>
      <c r="P270" s="20"/>
      <c r="Z270" s="154"/>
    </row>
    <row r="271" spans="1:26" ht="20.100000000000001" customHeight="1" x14ac:dyDescent="0.15">
      <c r="A271" s="148"/>
      <c r="B271" s="148"/>
      <c r="C271" s="160"/>
      <c r="D271" s="382">
        <f t="shared" si="0"/>
        <v>29</v>
      </c>
      <c r="E271" s="383" t="s">
        <v>127</v>
      </c>
      <c r="F271" s="384"/>
      <c r="G271" s="384"/>
      <c r="H271" s="384"/>
      <c r="I271" s="384"/>
      <c r="J271" s="384"/>
      <c r="K271" s="384"/>
      <c r="L271" s="385"/>
      <c r="M271" s="18"/>
      <c r="N271" s="19"/>
      <c r="O271" s="19"/>
      <c r="P271" s="20"/>
      <c r="Z271" s="154"/>
    </row>
    <row r="272" spans="1:26" ht="20.100000000000001" customHeight="1" x14ac:dyDescent="0.15">
      <c r="A272" s="148"/>
      <c r="B272" s="148"/>
      <c r="C272" s="160"/>
      <c r="D272" s="382">
        <f t="shared" si="0"/>
        <v>30</v>
      </c>
      <c r="E272" s="383" t="s">
        <v>128</v>
      </c>
      <c r="F272" s="384"/>
      <c r="G272" s="384"/>
      <c r="H272" s="384"/>
      <c r="I272" s="384"/>
      <c r="J272" s="384"/>
      <c r="K272" s="384"/>
      <c r="L272" s="385"/>
      <c r="M272" s="18"/>
      <c r="N272" s="19"/>
      <c r="O272" s="19"/>
      <c r="P272" s="20"/>
      <c r="Z272" s="154"/>
    </row>
    <row r="273" spans="1:27" ht="20.100000000000001" customHeight="1" x14ac:dyDescent="0.15">
      <c r="A273" s="148"/>
      <c r="B273" s="148"/>
      <c r="C273" s="160"/>
      <c r="D273" s="382">
        <f t="shared" si="0"/>
        <v>31</v>
      </c>
      <c r="E273" s="383" t="s">
        <v>63</v>
      </c>
      <c r="F273" s="384"/>
      <c r="G273" s="384"/>
      <c r="H273" s="384"/>
      <c r="I273" s="384"/>
      <c r="J273" s="384"/>
      <c r="K273" s="384"/>
      <c r="L273" s="385"/>
      <c r="M273" s="18"/>
      <c r="N273" s="19"/>
      <c r="O273" s="19"/>
      <c r="P273" s="20"/>
      <c r="Z273" s="154"/>
    </row>
    <row r="274" spans="1:27" ht="20.100000000000001" customHeight="1" x14ac:dyDescent="0.15">
      <c r="A274" s="148"/>
      <c r="B274" s="148"/>
      <c r="C274" s="391"/>
      <c r="D274" s="382">
        <f t="shared" si="0"/>
        <v>32</v>
      </c>
      <c r="E274" s="383" t="s">
        <v>64</v>
      </c>
      <c r="F274" s="384"/>
      <c r="G274" s="384"/>
      <c r="H274" s="384"/>
      <c r="I274" s="384"/>
      <c r="J274" s="384"/>
      <c r="K274" s="384"/>
      <c r="L274" s="385"/>
      <c r="M274" s="18"/>
      <c r="N274" s="19"/>
      <c r="O274" s="19"/>
      <c r="P274" s="20"/>
      <c r="Z274" s="154"/>
    </row>
    <row r="275" spans="1:27" ht="20.100000000000001" customHeight="1" x14ac:dyDescent="0.15">
      <c r="A275" s="148"/>
      <c r="B275" s="148"/>
      <c r="C275" s="160"/>
      <c r="D275" s="382">
        <f t="shared" si="0"/>
        <v>33</v>
      </c>
      <c r="E275" s="383" t="s">
        <v>65</v>
      </c>
      <c r="F275" s="384"/>
      <c r="G275" s="384"/>
      <c r="H275" s="384"/>
      <c r="I275" s="384"/>
      <c r="J275" s="384"/>
      <c r="K275" s="384"/>
      <c r="L275" s="385"/>
      <c r="M275" s="18"/>
      <c r="N275" s="19"/>
      <c r="O275" s="19"/>
      <c r="P275" s="20"/>
      <c r="Z275" s="154"/>
    </row>
    <row r="276" spans="1:27" ht="20.100000000000001" customHeight="1" x14ac:dyDescent="0.15">
      <c r="A276" s="148"/>
      <c r="B276" s="148"/>
      <c r="C276" s="160"/>
      <c r="D276" s="382">
        <f t="shared" si="0"/>
        <v>34</v>
      </c>
      <c r="E276" s="383" t="s">
        <v>117</v>
      </c>
      <c r="F276" s="384"/>
      <c r="G276" s="384"/>
      <c r="H276" s="384"/>
      <c r="I276" s="384"/>
      <c r="J276" s="384"/>
      <c r="K276" s="384"/>
      <c r="L276" s="385"/>
      <c r="M276" s="18"/>
      <c r="N276" s="19"/>
      <c r="O276" s="19"/>
      <c r="P276" s="20"/>
      <c r="Z276" s="154"/>
    </row>
    <row r="277" spans="1:27" ht="20.100000000000001" customHeight="1" x14ac:dyDescent="0.15">
      <c r="A277" s="148"/>
      <c r="B277" s="148"/>
      <c r="C277" s="160"/>
      <c r="D277" s="392">
        <f t="shared" si="0"/>
        <v>35</v>
      </c>
      <c r="E277" s="393" t="s">
        <v>66</v>
      </c>
      <c r="F277" s="394"/>
      <c r="G277" s="394"/>
      <c r="H277" s="394"/>
      <c r="I277" s="394"/>
      <c r="J277" s="394"/>
      <c r="K277" s="394"/>
      <c r="L277" s="395"/>
      <c r="M277" s="21"/>
      <c r="N277" s="22"/>
      <c r="O277" s="22"/>
      <c r="P277" s="23"/>
      <c r="Z277" s="154"/>
    </row>
    <row r="278" spans="1:27" ht="20.100000000000001" customHeight="1" x14ac:dyDescent="0.15">
      <c r="A278" s="148"/>
      <c r="B278" s="148"/>
      <c r="C278" s="175"/>
      <c r="D278" s="176"/>
      <c r="E278" s="176"/>
      <c r="F278" s="176"/>
      <c r="G278" s="176"/>
      <c r="H278" s="176"/>
      <c r="I278" s="176"/>
      <c r="J278" s="176"/>
      <c r="K278" s="176"/>
      <c r="L278" s="176"/>
      <c r="M278" s="396"/>
      <c r="N278" s="396"/>
      <c r="O278" s="396"/>
      <c r="P278" s="396"/>
      <c r="Q278" s="176"/>
      <c r="R278" s="176"/>
      <c r="S278" s="177"/>
      <c r="T278" s="177"/>
      <c r="U278" s="177"/>
      <c r="V278" s="177"/>
      <c r="W278" s="177"/>
      <c r="X278" s="177"/>
      <c r="Y278" s="177"/>
      <c r="Z278" s="369"/>
      <c r="AA278" s="397"/>
    </row>
    <row r="279" spans="1:27" ht="20.100000000000001" customHeight="1" x14ac:dyDescent="0.15">
      <c r="A279" s="148"/>
      <c r="B279" s="148"/>
      <c r="C279" s="162"/>
      <c r="D279" s="162"/>
      <c r="E279" s="162"/>
      <c r="F279" s="162"/>
      <c r="G279" s="162"/>
      <c r="H279" s="162"/>
      <c r="I279" s="162"/>
      <c r="J279" s="179"/>
      <c r="K279" s="179"/>
      <c r="L279" s="179"/>
      <c r="M279" s="179"/>
      <c r="N279" s="179"/>
      <c r="O279" s="179"/>
      <c r="P279" s="179"/>
      <c r="Q279" s="179"/>
      <c r="R279" s="179"/>
      <c r="S279" s="179"/>
      <c r="T279" s="179"/>
      <c r="U279" s="179"/>
      <c r="V279" s="179"/>
      <c r="W279" s="179"/>
      <c r="X279" s="179"/>
      <c r="Y279" s="179"/>
      <c r="Z279" s="205"/>
      <c r="AA279" s="179"/>
    </row>
    <row r="280" spans="1:27" ht="20.100000000000001" customHeight="1" x14ac:dyDescent="0.15">
      <c r="A280" s="148"/>
      <c r="B280" s="148"/>
      <c r="C280" s="162"/>
      <c r="D280" s="162"/>
      <c r="E280" s="162"/>
      <c r="F280" s="162"/>
      <c r="G280" s="162"/>
      <c r="H280" s="162"/>
      <c r="I280" s="162"/>
      <c r="J280" s="179"/>
      <c r="K280" s="179"/>
      <c r="L280" s="162"/>
      <c r="M280" s="162"/>
      <c r="N280" s="162"/>
      <c r="O280" s="162"/>
      <c r="P280" s="162"/>
      <c r="Q280" s="162"/>
      <c r="R280" s="162"/>
      <c r="S280" s="162"/>
      <c r="T280" s="162"/>
      <c r="U280" s="162"/>
      <c r="V280" s="162"/>
      <c r="W280" s="162"/>
      <c r="X280" s="162"/>
      <c r="Y280" s="162"/>
      <c r="Z280" s="180"/>
      <c r="AA280" s="162"/>
    </row>
    <row r="281" spans="1:27" ht="20.100000000000001" customHeight="1" x14ac:dyDescent="0.15">
      <c r="A281" s="148"/>
      <c r="B281" s="148"/>
      <c r="C281" s="157" t="s">
        <v>245</v>
      </c>
      <c r="D281" s="158"/>
      <c r="E281" s="158"/>
      <c r="F281" s="158"/>
      <c r="G281" s="158"/>
      <c r="H281" s="158"/>
      <c r="I281" s="159"/>
      <c r="J281" s="149"/>
    </row>
    <row r="282" spans="1:27" ht="20.100000000000001" customHeight="1" x14ac:dyDescent="0.15">
      <c r="A282" s="148"/>
      <c r="B282" s="148"/>
      <c r="C282" s="160"/>
      <c r="D282" s="161"/>
      <c r="E282" s="161"/>
      <c r="F282" s="161"/>
      <c r="G282" s="161"/>
      <c r="H282" s="161"/>
      <c r="I282" s="161"/>
      <c r="J282" s="163"/>
      <c r="K282" s="163"/>
      <c r="L282" s="163"/>
      <c r="M282" s="163"/>
      <c r="N282" s="163"/>
      <c r="O282" s="163"/>
      <c r="P282" s="163"/>
      <c r="Q282" s="163"/>
      <c r="R282" s="163"/>
      <c r="S282" s="163"/>
      <c r="T282" s="163"/>
      <c r="U282" s="163"/>
      <c r="V282" s="163"/>
      <c r="W282" s="163"/>
      <c r="X282" s="163"/>
      <c r="Y282" s="163"/>
      <c r="Z282" s="164"/>
    </row>
    <row r="283" spans="1:27" ht="15.75" hidden="1" customHeight="1" x14ac:dyDescent="0.15">
      <c r="A283" s="148"/>
      <c r="B283" s="148"/>
      <c r="C283" s="160"/>
      <c r="D283" s="161"/>
      <c r="E283" s="161"/>
      <c r="F283" s="161"/>
      <c r="G283" s="161"/>
      <c r="H283" s="161"/>
      <c r="I283" s="161"/>
      <c r="J283" s="162"/>
      <c r="K283" s="162"/>
      <c r="L283" s="162"/>
      <c r="M283" s="162"/>
      <c r="N283" s="162"/>
      <c r="O283" s="162"/>
      <c r="P283" s="162"/>
      <c r="Q283" s="162"/>
      <c r="R283" s="162"/>
      <c r="S283" s="162"/>
      <c r="T283" s="162"/>
      <c r="U283" s="162"/>
      <c r="V283" s="162"/>
      <c r="W283" s="162"/>
      <c r="X283" s="162"/>
      <c r="Y283" s="162"/>
      <c r="Z283" s="165"/>
    </row>
    <row r="284" spans="1:27" ht="20.100000000000001" customHeight="1" x14ac:dyDescent="0.15">
      <c r="A284" s="148"/>
      <c r="B284" s="148"/>
      <c r="C284" s="160"/>
      <c r="D284" s="167">
        <v>1</v>
      </c>
      <c r="E284" s="398" t="s">
        <v>67</v>
      </c>
      <c r="F284" s="398"/>
      <c r="G284" s="398"/>
      <c r="H284" s="398"/>
      <c r="I284" s="30"/>
      <c r="J284" s="30"/>
      <c r="K284" s="30"/>
      <c r="L284" s="30"/>
      <c r="M284" s="30"/>
      <c r="N284" s="398"/>
      <c r="O284" s="398"/>
      <c r="P284" s="398"/>
      <c r="Q284" s="398"/>
      <c r="R284" s="398"/>
      <c r="S284" s="398"/>
      <c r="T284" s="398"/>
      <c r="U284" s="398"/>
      <c r="V284" s="398"/>
      <c r="W284" s="398"/>
      <c r="X284" s="398"/>
      <c r="Y284" s="398"/>
      <c r="Z284" s="399"/>
      <c r="AA284" s="398"/>
    </row>
    <row r="285" spans="1:27" ht="20.100000000000001" customHeight="1" x14ac:dyDescent="0.15">
      <c r="A285" s="148"/>
      <c r="B285" s="148"/>
      <c r="C285" s="160"/>
      <c r="D285" s="167"/>
      <c r="E285" s="400"/>
      <c r="F285" s="400"/>
      <c r="G285" s="400"/>
      <c r="H285" s="400"/>
      <c r="I285" s="172"/>
      <c r="J285" s="401" t="s">
        <v>252</v>
      </c>
      <c r="K285" s="402"/>
      <c r="L285" s="402"/>
      <c r="M285" s="402"/>
      <c r="N285" s="402"/>
      <c r="O285" s="402"/>
      <c r="P285" s="402"/>
      <c r="Q285" s="402"/>
      <c r="R285" s="402"/>
      <c r="S285" s="402"/>
      <c r="T285" s="402"/>
      <c r="U285" s="402"/>
      <c r="V285" s="402"/>
      <c r="W285" s="402"/>
      <c r="X285" s="402"/>
      <c r="Y285" s="402"/>
      <c r="Z285" s="403"/>
      <c r="AA285" s="402"/>
    </row>
    <row r="286" spans="1:27" ht="20.100000000000001" customHeight="1" x14ac:dyDescent="0.15">
      <c r="A286" s="148"/>
      <c r="B286" s="148"/>
      <c r="C286" s="160"/>
      <c r="D286" s="167">
        <v>2</v>
      </c>
      <c r="E286" s="398" t="s">
        <v>68</v>
      </c>
      <c r="F286" s="398"/>
      <c r="G286" s="398"/>
      <c r="H286" s="398"/>
      <c r="I286" s="30"/>
      <c r="J286" s="30"/>
      <c r="K286" s="116"/>
      <c r="L286" s="30"/>
      <c r="M286" s="30"/>
      <c r="N286" s="179"/>
      <c r="O286" s="179"/>
      <c r="P286" s="179"/>
      <c r="Q286" s="179"/>
      <c r="R286" s="179"/>
      <c r="S286" s="179"/>
      <c r="T286" s="179"/>
      <c r="U286" s="179"/>
      <c r="V286" s="179"/>
      <c r="W286" s="179"/>
      <c r="X286" s="179"/>
      <c r="Y286" s="179"/>
      <c r="Z286" s="171"/>
      <c r="AA286" s="179"/>
    </row>
    <row r="287" spans="1:27" ht="20.100000000000001" customHeight="1" x14ac:dyDescent="0.15">
      <c r="A287" s="148"/>
      <c r="B287" s="148"/>
      <c r="C287" s="160"/>
      <c r="D287" s="167"/>
      <c r="E287" s="400"/>
      <c r="F287" s="400"/>
      <c r="G287" s="400"/>
      <c r="H287" s="400"/>
      <c r="I287" s="404"/>
      <c r="J287" s="401" t="s">
        <v>253</v>
      </c>
      <c r="K287" s="402"/>
      <c r="L287" s="402"/>
      <c r="M287" s="402"/>
      <c r="N287" s="402"/>
      <c r="O287" s="402"/>
      <c r="P287" s="402"/>
      <c r="Q287" s="402"/>
      <c r="R287" s="402"/>
      <c r="S287" s="402"/>
      <c r="T287" s="402"/>
      <c r="U287" s="402"/>
      <c r="V287" s="402"/>
      <c r="W287" s="402"/>
      <c r="X287" s="402"/>
      <c r="Y287" s="402"/>
      <c r="Z287" s="403"/>
      <c r="AA287" s="402"/>
    </row>
    <row r="288" spans="1:27" ht="20.100000000000001" customHeight="1" x14ac:dyDescent="0.15">
      <c r="A288" s="148"/>
      <c r="B288" s="148"/>
      <c r="C288" s="160"/>
      <c r="D288" s="405" t="s">
        <v>192</v>
      </c>
      <c r="F288" s="398"/>
      <c r="G288" s="179"/>
      <c r="H288" s="179"/>
      <c r="I288" s="179"/>
      <c r="J288" s="179"/>
      <c r="K288" s="179"/>
      <c r="L288" s="179"/>
      <c r="M288" s="179"/>
      <c r="N288" s="179"/>
      <c r="O288" s="179"/>
      <c r="P288" s="179"/>
      <c r="Q288" s="179"/>
      <c r="R288" s="179"/>
      <c r="S288" s="179"/>
      <c r="T288" s="179"/>
      <c r="U288" s="179"/>
      <c r="V288" s="179"/>
      <c r="W288" s="179"/>
      <c r="X288" s="179"/>
      <c r="Y288" s="179"/>
      <c r="Z288" s="171"/>
      <c r="AA288" s="162"/>
    </row>
    <row r="289" spans="1:27" ht="45" customHeight="1" x14ac:dyDescent="0.15">
      <c r="A289" s="148"/>
      <c r="B289" s="148"/>
      <c r="C289" s="160"/>
      <c r="D289" s="406" t="s">
        <v>251</v>
      </c>
      <c r="E289" s="406"/>
      <c r="F289" s="406"/>
      <c r="G289" s="406"/>
      <c r="H289" s="406"/>
      <c r="I289" s="406"/>
      <c r="J289" s="406"/>
      <c r="K289" s="406"/>
      <c r="L289" s="406"/>
      <c r="M289" s="406"/>
      <c r="N289" s="406"/>
      <c r="O289" s="406"/>
      <c r="P289" s="406"/>
      <c r="Q289" s="406"/>
      <c r="R289" s="406"/>
      <c r="S289" s="406"/>
      <c r="T289" s="406"/>
      <c r="U289" s="406"/>
      <c r="V289" s="406"/>
      <c r="W289" s="406"/>
      <c r="X289" s="406"/>
      <c r="Y289" s="406"/>
      <c r="Z289" s="407"/>
      <c r="AA289" s="408"/>
    </row>
    <row r="290" spans="1:27" ht="30" customHeight="1" x14ac:dyDescent="0.15">
      <c r="A290" s="148">
        <f>IF(COUNTIF($K291:$K348,"○")&lt;1, 1001, 0)</f>
        <v>1001</v>
      </c>
      <c r="B290" s="518"/>
      <c r="C290" s="391"/>
      <c r="D290" s="310" t="s">
        <v>19</v>
      </c>
      <c r="E290" s="215"/>
      <c r="F290" s="215"/>
      <c r="G290" s="215"/>
      <c r="H290" s="215"/>
      <c r="I290" s="215"/>
      <c r="J290" s="409"/>
      <c r="K290" s="410" t="s">
        <v>69</v>
      </c>
      <c r="L290" s="411" t="s">
        <v>220</v>
      </c>
      <c r="M290" s="412" t="s">
        <v>182</v>
      </c>
      <c r="N290" s="412"/>
      <c r="O290" s="412"/>
      <c r="P290" s="412"/>
      <c r="Q290" s="413" t="s">
        <v>237</v>
      </c>
      <c r="R290" s="414"/>
      <c r="S290" s="413" t="str">
        <f>"登録年月日
"&amp;日付例</f>
        <v>登録年月日
例)2024/4/1、R6/4/1</v>
      </c>
      <c r="T290" s="413"/>
      <c r="U290" s="415"/>
      <c r="V290" s="415"/>
      <c r="W290" s="415"/>
      <c r="X290" s="415"/>
      <c r="Y290" s="415"/>
      <c r="Z290" s="416"/>
    </row>
    <row r="291" spans="1:27" ht="20.100000000000001" customHeight="1" x14ac:dyDescent="0.15">
      <c r="A291" s="162">
        <f>IF(AND(K291="○",  OR(Q291="", S291="")), 1001,0)</f>
        <v>0</v>
      </c>
      <c r="B291" s="148"/>
      <c r="C291" s="166"/>
      <c r="D291" s="417">
        <v>3</v>
      </c>
      <c r="E291" s="418" t="s">
        <v>28</v>
      </c>
      <c r="F291" s="419" t="s">
        <v>70</v>
      </c>
      <c r="G291" s="420"/>
      <c r="H291" s="420"/>
      <c r="I291" s="420"/>
      <c r="J291" s="421"/>
      <c r="K291" s="8"/>
      <c r="L291" s="2"/>
      <c r="M291" s="422" t="s">
        <v>183</v>
      </c>
      <c r="N291" s="315"/>
      <c r="O291" s="315"/>
      <c r="P291" s="423"/>
      <c r="Q291" s="54"/>
      <c r="R291" s="74"/>
      <c r="S291" s="79"/>
      <c r="T291" s="80"/>
      <c r="U291" s="80"/>
      <c r="V291" s="80"/>
      <c r="W291" s="80"/>
      <c r="X291" s="80"/>
      <c r="Y291" s="81"/>
      <c r="Z291" s="416"/>
    </row>
    <row r="292" spans="1:27" ht="20.100000000000001" customHeight="1" x14ac:dyDescent="0.15">
      <c r="A292" s="148">
        <f>IF(AND(K292="○",  OR(Q291="", S291="")), 1001,0)</f>
        <v>0</v>
      </c>
      <c r="B292" s="148"/>
      <c r="C292" s="166"/>
      <c r="D292" s="424">
        <f>D291+1</f>
        <v>4</v>
      </c>
      <c r="E292" s="425"/>
      <c r="F292" s="426" t="s">
        <v>71</v>
      </c>
      <c r="G292" s="427"/>
      <c r="H292" s="427"/>
      <c r="I292" s="427"/>
      <c r="J292" s="428"/>
      <c r="K292" s="9"/>
      <c r="L292" s="3"/>
      <c r="M292" s="429"/>
      <c r="N292" s="430"/>
      <c r="O292" s="430"/>
      <c r="P292" s="431"/>
      <c r="Q292" s="75"/>
      <c r="R292" s="76"/>
      <c r="S292" s="75"/>
      <c r="T292" s="30"/>
      <c r="U292" s="30"/>
      <c r="V292" s="30"/>
      <c r="W292" s="30"/>
      <c r="X292" s="30"/>
      <c r="Y292" s="82"/>
      <c r="Z292" s="416"/>
    </row>
    <row r="293" spans="1:27" ht="20.100000000000001" customHeight="1" x14ac:dyDescent="0.15">
      <c r="A293" s="148">
        <f>IF(AND(K293="○",  OR(Q291="", S291="")), 1001,0)</f>
        <v>0</v>
      </c>
      <c r="B293" s="148"/>
      <c r="C293" s="166"/>
      <c r="D293" s="432">
        <f t="shared" ref="D293:D354" si="1">D292+1</f>
        <v>5</v>
      </c>
      <c r="E293" s="433"/>
      <c r="F293" s="434" t="s">
        <v>72</v>
      </c>
      <c r="G293" s="435"/>
      <c r="H293" s="435"/>
      <c r="I293" s="435"/>
      <c r="J293" s="436"/>
      <c r="K293" s="10"/>
      <c r="L293" s="4"/>
      <c r="M293" s="437"/>
      <c r="N293" s="438"/>
      <c r="O293" s="438"/>
      <c r="P293" s="439"/>
      <c r="Q293" s="77"/>
      <c r="R293" s="78"/>
      <c r="S293" s="77"/>
      <c r="T293" s="83"/>
      <c r="U293" s="83"/>
      <c r="V293" s="83"/>
      <c r="W293" s="83"/>
      <c r="X293" s="83"/>
      <c r="Y293" s="84"/>
      <c r="Z293" s="416"/>
    </row>
    <row r="294" spans="1:27" ht="20.100000000000001" customHeight="1" x14ac:dyDescent="0.15">
      <c r="A294" s="148">
        <f>IF(AND(K294="○",  OR(Q294="", S294="")), 1001,0)</f>
        <v>0</v>
      </c>
      <c r="B294" s="148"/>
      <c r="C294" s="166"/>
      <c r="D294" s="417">
        <f t="shared" si="1"/>
        <v>6</v>
      </c>
      <c r="E294" s="418" t="s">
        <v>179</v>
      </c>
      <c r="F294" s="419" t="s">
        <v>180</v>
      </c>
      <c r="G294" s="420"/>
      <c r="H294" s="420"/>
      <c r="I294" s="420"/>
      <c r="J294" s="421"/>
      <c r="K294" s="11"/>
      <c r="L294" s="440"/>
      <c r="M294" s="441" t="s">
        <v>184</v>
      </c>
      <c r="N294" s="320"/>
      <c r="O294" s="320"/>
      <c r="P294" s="442"/>
      <c r="Q294" s="49"/>
      <c r="R294" s="85"/>
      <c r="S294" s="51"/>
      <c r="T294" s="86"/>
      <c r="U294" s="86"/>
      <c r="V294" s="86"/>
      <c r="W294" s="86"/>
      <c r="X294" s="86"/>
      <c r="Y294" s="53"/>
      <c r="Z294" s="416"/>
    </row>
    <row r="295" spans="1:27" ht="20.100000000000001" customHeight="1" x14ac:dyDescent="0.15">
      <c r="A295" s="148"/>
      <c r="B295" s="148"/>
      <c r="C295" s="166"/>
      <c r="D295" s="424">
        <f t="shared" si="1"/>
        <v>7</v>
      </c>
      <c r="E295" s="443"/>
      <c r="F295" s="426" t="s">
        <v>84</v>
      </c>
      <c r="G295" s="427"/>
      <c r="H295" s="427"/>
      <c r="I295" s="427"/>
      <c r="J295" s="428"/>
      <c r="K295" s="9"/>
      <c r="L295" s="444"/>
      <c r="M295" s="445"/>
      <c r="N295" s="446"/>
      <c r="O295" s="446"/>
      <c r="P295" s="446"/>
      <c r="Q295" s="447"/>
      <c r="R295" s="447"/>
      <c r="S295" s="447"/>
      <c r="T295" s="447"/>
      <c r="U295" s="447"/>
      <c r="V295" s="447"/>
      <c r="W295" s="447"/>
      <c r="X295" s="447"/>
      <c r="Y295" s="447"/>
      <c r="Z295" s="416"/>
    </row>
    <row r="296" spans="1:27" ht="20.100000000000001" customHeight="1" x14ac:dyDescent="0.15">
      <c r="A296" s="148"/>
      <c r="B296" s="148"/>
      <c r="C296" s="166"/>
      <c r="D296" s="424">
        <f t="shared" si="1"/>
        <v>8</v>
      </c>
      <c r="E296" s="443"/>
      <c r="F296" s="426" t="s">
        <v>85</v>
      </c>
      <c r="G296" s="427"/>
      <c r="H296" s="427"/>
      <c r="I296" s="427"/>
      <c r="J296" s="428"/>
      <c r="K296" s="9"/>
      <c r="L296" s="444"/>
      <c r="M296" s="448"/>
      <c r="N296" s="449"/>
      <c r="O296" s="449"/>
      <c r="P296" s="449"/>
      <c r="Q296" s="450"/>
      <c r="R296" s="450"/>
      <c r="S296" s="450"/>
      <c r="T296" s="450"/>
      <c r="U296" s="450"/>
      <c r="V296" s="450"/>
      <c r="W296" s="450"/>
      <c r="X296" s="450"/>
      <c r="Y296" s="450"/>
      <c r="Z296" s="416"/>
    </row>
    <row r="297" spans="1:27" ht="20.100000000000001" customHeight="1" x14ac:dyDescent="0.15">
      <c r="A297" s="148"/>
      <c r="B297" s="148"/>
      <c r="C297" s="166"/>
      <c r="D297" s="424">
        <f t="shared" si="1"/>
        <v>9</v>
      </c>
      <c r="E297" s="443"/>
      <c r="F297" s="426" t="s">
        <v>20</v>
      </c>
      <c r="G297" s="427"/>
      <c r="H297" s="427"/>
      <c r="I297" s="427"/>
      <c r="J297" s="428"/>
      <c r="K297" s="9"/>
      <c r="L297" s="444"/>
      <c r="M297" s="448"/>
      <c r="N297" s="449"/>
      <c r="O297" s="449"/>
      <c r="P297" s="449"/>
      <c r="Q297" s="450"/>
      <c r="R297" s="450"/>
      <c r="S297" s="450"/>
      <c r="T297" s="450"/>
      <c r="U297" s="450"/>
      <c r="V297" s="450"/>
      <c r="W297" s="450"/>
      <c r="X297" s="450"/>
      <c r="Y297" s="450"/>
      <c r="Z297" s="416"/>
    </row>
    <row r="298" spans="1:27" ht="20.100000000000001" customHeight="1" x14ac:dyDescent="0.15">
      <c r="A298" s="148"/>
      <c r="B298" s="148"/>
      <c r="C298" s="166"/>
      <c r="D298" s="424">
        <f t="shared" si="1"/>
        <v>10</v>
      </c>
      <c r="E298" s="443"/>
      <c r="F298" s="426" t="s">
        <v>15</v>
      </c>
      <c r="G298" s="427"/>
      <c r="H298" s="427"/>
      <c r="I298" s="427"/>
      <c r="J298" s="428"/>
      <c r="K298" s="9"/>
      <c r="L298" s="444"/>
      <c r="M298" s="448"/>
      <c r="N298" s="449"/>
      <c r="O298" s="449"/>
      <c r="P298" s="449"/>
      <c r="Q298" s="450"/>
      <c r="R298" s="450"/>
      <c r="S298" s="450"/>
      <c r="T298" s="450"/>
      <c r="U298" s="450"/>
      <c r="V298" s="450"/>
      <c r="W298" s="450"/>
      <c r="X298" s="450"/>
      <c r="Y298" s="450"/>
      <c r="Z298" s="416"/>
    </row>
    <row r="299" spans="1:27" ht="20.100000000000001" customHeight="1" x14ac:dyDescent="0.15">
      <c r="A299" s="148"/>
      <c r="B299" s="148"/>
      <c r="C299" s="166"/>
      <c r="D299" s="424">
        <f t="shared" si="1"/>
        <v>11</v>
      </c>
      <c r="E299" s="443"/>
      <c r="F299" s="426" t="s">
        <v>16</v>
      </c>
      <c r="G299" s="427"/>
      <c r="H299" s="427"/>
      <c r="I299" s="427"/>
      <c r="J299" s="428"/>
      <c r="K299" s="9"/>
      <c r="L299" s="444"/>
      <c r="M299" s="448"/>
      <c r="N299" s="449"/>
      <c r="O299" s="449"/>
      <c r="P299" s="449"/>
      <c r="Q299" s="450"/>
      <c r="R299" s="450"/>
      <c r="S299" s="450"/>
      <c r="T299" s="450"/>
      <c r="U299" s="450"/>
      <c r="V299" s="450"/>
      <c r="W299" s="450"/>
      <c r="X299" s="450"/>
      <c r="Y299" s="450"/>
      <c r="Z299" s="416"/>
    </row>
    <row r="300" spans="1:27" ht="20.100000000000001" customHeight="1" x14ac:dyDescent="0.15">
      <c r="A300" s="148"/>
      <c r="B300" s="148"/>
      <c r="C300" s="166"/>
      <c r="D300" s="424">
        <f t="shared" si="1"/>
        <v>12</v>
      </c>
      <c r="E300" s="443"/>
      <c r="F300" s="426" t="s">
        <v>17</v>
      </c>
      <c r="G300" s="427"/>
      <c r="H300" s="427"/>
      <c r="I300" s="427"/>
      <c r="J300" s="428"/>
      <c r="K300" s="9"/>
      <c r="L300" s="444"/>
      <c r="M300" s="448"/>
      <c r="N300" s="449"/>
      <c r="O300" s="449"/>
      <c r="P300" s="449"/>
      <c r="Q300" s="450"/>
      <c r="R300" s="450"/>
      <c r="S300" s="450"/>
      <c r="T300" s="450"/>
      <c r="U300" s="450"/>
      <c r="V300" s="450"/>
      <c r="W300" s="450"/>
      <c r="X300" s="450"/>
      <c r="Y300" s="450"/>
      <c r="Z300" s="416"/>
    </row>
    <row r="301" spans="1:27" ht="20.100000000000001" customHeight="1" x14ac:dyDescent="0.15">
      <c r="A301" s="148"/>
      <c r="B301" s="148"/>
      <c r="C301" s="166"/>
      <c r="D301" s="424">
        <f t="shared" si="1"/>
        <v>13</v>
      </c>
      <c r="E301" s="443"/>
      <c r="F301" s="426" t="s">
        <v>73</v>
      </c>
      <c r="G301" s="427"/>
      <c r="H301" s="427"/>
      <c r="I301" s="427"/>
      <c r="J301" s="428"/>
      <c r="K301" s="9"/>
      <c r="L301" s="444"/>
      <c r="M301" s="448"/>
      <c r="N301" s="449"/>
      <c r="O301" s="449"/>
      <c r="P301" s="449"/>
      <c r="Q301" s="450"/>
      <c r="R301" s="450"/>
      <c r="S301" s="450"/>
      <c r="T301" s="450"/>
      <c r="U301" s="450"/>
      <c r="V301" s="450"/>
      <c r="W301" s="450"/>
      <c r="X301" s="450"/>
      <c r="Y301" s="450"/>
      <c r="Z301" s="416"/>
    </row>
    <row r="302" spans="1:27" ht="20.100000000000001" customHeight="1" x14ac:dyDescent="0.15">
      <c r="A302" s="148"/>
      <c r="B302" s="148"/>
      <c r="C302" s="166"/>
      <c r="D302" s="424">
        <f t="shared" si="1"/>
        <v>14</v>
      </c>
      <c r="E302" s="443"/>
      <c r="F302" s="426" t="s">
        <v>74</v>
      </c>
      <c r="G302" s="427"/>
      <c r="H302" s="427"/>
      <c r="I302" s="427"/>
      <c r="J302" s="428"/>
      <c r="K302" s="9"/>
      <c r="L302" s="444"/>
      <c r="M302" s="448"/>
      <c r="N302" s="449"/>
      <c r="O302" s="449"/>
      <c r="P302" s="449"/>
      <c r="Q302" s="450"/>
      <c r="R302" s="450"/>
      <c r="S302" s="450"/>
      <c r="T302" s="450"/>
      <c r="U302" s="450"/>
      <c r="V302" s="450"/>
      <c r="W302" s="450"/>
      <c r="X302" s="450"/>
      <c r="Y302" s="450"/>
      <c r="Z302" s="416"/>
    </row>
    <row r="303" spans="1:27" ht="20.100000000000001" customHeight="1" x14ac:dyDescent="0.15">
      <c r="A303" s="148"/>
      <c r="B303" s="148"/>
      <c r="C303" s="166"/>
      <c r="D303" s="424">
        <f t="shared" si="1"/>
        <v>15</v>
      </c>
      <c r="E303" s="443"/>
      <c r="F303" s="426" t="s">
        <v>103</v>
      </c>
      <c r="G303" s="427"/>
      <c r="H303" s="427"/>
      <c r="I303" s="427"/>
      <c r="J303" s="428"/>
      <c r="K303" s="9"/>
      <c r="L303" s="444"/>
      <c r="M303" s="448"/>
      <c r="N303" s="449"/>
      <c r="O303" s="449"/>
      <c r="P303" s="449"/>
      <c r="Q303" s="450"/>
      <c r="R303" s="450"/>
      <c r="S303" s="450"/>
      <c r="T303" s="450"/>
      <c r="U303" s="450"/>
      <c r="V303" s="450"/>
      <c r="W303" s="450"/>
      <c r="X303" s="450"/>
      <c r="Y303" s="450"/>
      <c r="Z303" s="416"/>
    </row>
    <row r="304" spans="1:27" ht="20.100000000000001" customHeight="1" x14ac:dyDescent="0.15">
      <c r="A304" s="148"/>
      <c r="B304" s="148"/>
      <c r="C304" s="166"/>
      <c r="D304" s="424">
        <f t="shared" si="1"/>
        <v>16</v>
      </c>
      <c r="E304" s="443"/>
      <c r="F304" s="426" t="s">
        <v>104</v>
      </c>
      <c r="G304" s="427"/>
      <c r="H304" s="427"/>
      <c r="I304" s="427"/>
      <c r="J304" s="428"/>
      <c r="K304" s="9"/>
      <c r="L304" s="444"/>
      <c r="M304" s="448"/>
      <c r="N304" s="449"/>
      <c r="O304" s="449"/>
      <c r="P304" s="449"/>
      <c r="Q304" s="450"/>
      <c r="R304" s="450"/>
      <c r="S304" s="450"/>
      <c r="T304" s="450"/>
      <c r="U304" s="450"/>
      <c r="V304" s="450"/>
      <c r="W304" s="450"/>
      <c r="X304" s="450"/>
      <c r="Y304" s="450"/>
      <c r="Z304" s="416"/>
    </row>
    <row r="305" spans="1:26" ht="20.100000000000001" customHeight="1" x14ac:dyDescent="0.15">
      <c r="A305" s="148"/>
      <c r="B305" s="148"/>
      <c r="C305" s="166"/>
      <c r="D305" s="424">
        <f t="shared" si="1"/>
        <v>17</v>
      </c>
      <c r="E305" s="443"/>
      <c r="F305" s="426" t="s">
        <v>105</v>
      </c>
      <c r="G305" s="427"/>
      <c r="H305" s="427"/>
      <c r="I305" s="427"/>
      <c r="J305" s="428"/>
      <c r="K305" s="9"/>
      <c r="L305" s="444"/>
      <c r="M305" s="448"/>
      <c r="N305" s="449"/>
      <c r="O305" s="449"/>
      <c r="P305" s="449"/>
      <c r="Q305" s="450"/>
      <c r="R305" s="450"/>
      <c r="S305" s="450"/>
      <c r="T305" s="450"/>
      <c r="U305" s="450"/>
      <c r="V305" s="450"/>
      <c r="W305" s="450"/>
      <c r="X305" s="450"/>
      <c r="Y305" s="450"/>
      <c r="Z305" s="416"/>
    </row>
    <row r="306" spans="1:26" ht="20.100000000000001" customHeight="1" x14ac:dyDescent="0.15">
      <c r="A306" s="148"/>
      <c r="B306" s="148"/>
      <c r="C306" s="166"/>
      <c r="D306" s="424">
        <f t="shared" si="1"/>
        <v>18</v>
      </c>
      <c r="E306" s="443"/>
      <c r="F306" s="426" t="s">
        <v>75</v>
      </c>
      <c r="G306" s="427"/>
      <c r="H306" s="427"/>
      <c r="I306" s="427"/>
      <c r="J306" s="428"/>
      <c r="K306" s="9"/>
      <c r="L306" s="444"/>
      <c r="M306" s="448"/>
      <c r="N306" s="449"/>
      <c r="O306" s="449"/>
      <c r="P306" s="449"/>
      <c r="Q306" s="450"/>
      <c r="R306" s="450"/>
      <c r="S306" s="450"/>
      <c r="T306" s="450"/>
      <c r="U306" s="450"/>
      <c r="V306" s="450"/>
      <c r="W306" s="450"/>
      <c r="X306" s="450"/>
      <c r="Y306" s="450"/>
      <c r="Z306" s="416"/>
    </row>
    <row r="307" spans="1:26" ht="20.100000000000001" customHeight="1" x14ac:dyDescent="0.15">
      <c r="A307" s="148"/>
      <c r="B307" s="148"/>
      <c r="C307" s="166"/>
      <c r="D307" s="424">
        <f t="shared" si="1"/>
        <v>19</v>
      </c>
      <c r="E307" s="443"/>
      <c r="F307" s="426" t="s">
        <v>76</v>
      </c>
      <c r="G307" s="427"/>
      <c r="H307" s="427"/>
      <c r="I307" s="427"/>
      <c r="J307" s="428"/>
      <c r="K307" s="9"/>
      <c r="L307" s="444"/>
      <c r="M307" s="448"/>
      <c r="N307" s="449"/>
      <c r="O307" s="449"/>
      <c r="P307" s="449"/>
      <c r="Q307" s="450"/>
      <c r="R307" s="450"/>
      <c r="S307" s="450"/>
      <c r="T307" s="450"/>
      <c r="U307" s="450"/>
      <c r="V307" s="450"/>
      <c r="W307" s="450"/>
      <c r="X307" s="450"/>
      <c r="Y307" s="450"/>
      <c r="Z307" s="416"/>
    </row>
    <row r="308" spans="1:26" ht="20.100000000000001" customHeight="1" x14ac:dyDescent="0.15">
      <c r="A308" s="148"/>
      <c r="B308" s="148"/>
      <c r="C308" s="166"/>
      <c r="D308" s="451">
        <f t="shared" si="1"/>
        <v>20</v>
      </c>
      <c r="E308" s="452"/>
      <c r="F308" s="434" t="s">
        <v>77</v>
      </c>
      <c r="G308" s="435"/>
      <c r="H308" s="435"/>
      <c r="I308" s="435"/>
      <c r="J308" s="436"/>
      <c r="K308" s="10"/>
      <c r="L308" s="453"/>
      <c r="M308" s="454"/>
      <c r="N308" s="455"/>
      <c r="O308" s="455"/>
      <c r="P308" s="455"/>
      <c r="Q308" s="456"/>
      <c r="R308" s="456"/>
      <c r="S308" s="456"/>
      <c r="T308" s="456"/>
      <c r="U308" s="456"/>
      <c r="V308" s="456"/>
      <c r="W308" s="456"/>
      <c r="X308" s="456"/>
      <c r="Y308" s="456"/>
      <c r="Z308" s="416"/>
    </row>
    <row r="309" spans="1:26" ht="20.100000000000001" customHeight="1" x14ac:dyDescent="0.15">
      <c r="A309" s="148">
        <f>IF(AND($K309="○",$L309="○",  OR(TRIM($Q309)="", TRIM(S309)="")), 1001,0)</f>
        <v>0</v>
      </c>
      <c r="B309" s="148"/>
      <c r="C309" s="166"/>
      <c r="D309" s="457">
        <f t="shared" si="1"/>
        <v>21</v>
      </c>
      <c r="E309" s="418" t="s">
        <v>102</v>
      </c>
      <c r="F309" s="458" t="s">
        <v>185</v>
      </c>
      <c r="G309" s="459" t="s">
        <v>217</v>
      </c>
      <c r="H309" s="460"/>
      <c r="I309" s="460"/>
      <c r="J309" s="461"/>
      <c r="K309" s="12"/>
      <c r="L309" s="11"/>
      <c r="M309" s="422" t="s">
        <v>185</v>
      </c>
      <c r="N309" s="315"/>
      <c r="O309" s="315"/>
      <c r="P309" s="423"/>
      <c r="Q309" s="54"/>
      <c r="R309" s="74"/>
      <c r="S309" s="79"/>
      <c r="T309" s="89"/>
      <c r="U309" s="89"/>
      <c r="V309" s="89"/>
      <c r="W309" s="89"/>
      <c r="X309" s="89"/>
      <c r="Y309" s="81"/>
      <c r="Z309" s="416"/>
    </row>
    <row r="310" spans="1:26" ht="20.100000000000001" customHeight="1" x14ac:dyDescent="0.15">
      <c r="A310" s="148">
        <f>IF(AND($K310="○",$L310="○",  OR(TRIM($Q309)="", TRIM(S309)="")), 1001,0)</f>
        <v>0</v>
      </c>
      <c r="B310" s="148"/>
      <c r="C310" s="166"/>
      <c r="D310" s="424">
        <f t="shared" si="1"/>
        <v>22</v>
      </c>
      <c r="E310" s="443"/>
      <c r="F310" s="462"/>
      <c r="G310" s="426" t="s">
        <v>86</v>
      </c>
      <c r="H310" s="427"/>
      <c r="I310" s="427"/>
      <c r="J310" s="428"/>
      <c r="K310" s="13"/>
      <c r="L310" s="9"/>
      <c r="M310" s="429"/>
      <c r="N310" s="430"/>
      <c r="O310" s="430"/>
      <c r="P310" s="431"/>
      <c r="Q310" s="75"/>
      <c r="R310" s="76"/>
      <c r="S310" s="90"/>
      <c r="T310" s="32"/>
      <c r="U310" s="32"/>
      <c r="V310" s="32"/>
      <c r="W310" s="32"/>
      <c r="X310" s="32"/>
      <c r="Y310" s="82"/>
      <c r="Z310" s="416"/>
    </row>
    <row r="311" spans="1:26" ht="20.100000000000001" customHeight="1" x14ac:dyDescent="0.15">
      <c r="A311" s="148">
        <f>IF(AND($K311="○",$L311="○",  OR(TRIM($Q309)="", TRIM(S309)="")), 1001,0)</f>
        <v>0</v>
      </c>
      <c r="B311" s="148"/>
      <c r="C311" s="166"/>
      <c r="D311" s="424">
        <f t="shared" si="1"/>
        <v>23</v>
      </c>
      <c r="E311" s="443"/>
      <c r="F311" s="462"/>
      <c r="G311" s="426" t="s">
        <v>44</v>
      </c>
      <c r="H311" s="427"/>
      <c r="I311" s="427"/>
      <c r="J311" s="428"/>
      <c r="K311" s="13"/>
      <c r="L311" s="9"/>
      <c r="M311" s="429"/>
      <c r="N311" s="430"/>
      <c r="O311" s="430"/>
      <c r="P311" s="431"/>
      <c r="Q311" s="75"/>
      <c r="R311" s="76"/>
      <c r="S311" s="90"/>
      <c r="T311" s="32"/>
      <c r="U311" s="32"/>
      <c r="V311" s="32"/>
      <c r="W311" s="32"/>
      <c r="X311" s="32"/>
      <c r="Y311" s="82"/>
      <c r="Z311" s="416"/>
    </row>
    <row r="312" spans="1:26" ht="20.100000000000001" customHeight="1" x14ac:dyDescent="0.15">
      <c r="A312" s="148">
        <f>IF(AND($K312="○",$L312="○",  OR(TRIM($Q309)="", TRIM(S309)="")), 1001,0)</f>
        <v>0</v>
      </c>
      <c r="B312" s="148"/>
      <c r="C312" s="166"/>
      <c r="D312" s="424">
        <f t="shared" si="1"/>
        <v>24</v>
      </c>
      <c r="E312" s="443"/>
      <c r="F312" s="462"/>
      <c r="G312" s="426" t="s">
        <v>45</v>
      </c>
      <c r="H312" s="427"/>
      <c r="I312" s="427"/>
      <c r="J312" s="428"/>
      <c r="K312" s="13"/>
      <c r="L312" s="9"/>
      <c r="M312" s="429"/>
      <c r="N312" s="430"/>
      <c r="O312" s="430"/>
      <c r="P312" s="431"/>
      <c r="Q312" s="75"/>
      <c r="R312" s="76"/>
      <c r="S312" s="90"/>
      <c r="T312" s="32"/>
      <c r="U312" s="32"/>
      <c r="V312" s="32"/>
      <c r="W312" s="32"/>
      <c r="X312" s="32"/>
      <c r="Y312" s="82"/>
      <c r="Z312" s="416"/>
    </row>
    <row r="313" spans="1:26" ht="20.100000000000001" customHeight="1" x14ac:dyDescent="0.15">
      <c r="A313" s="148">
        <f>IF(AND($K313="○",$L313="○",  OR(TRIM($Q309)="", TRIM(S309)="")), 1001,0)</f>
        <v>0</v>
      </c>
      <c r="B313" s="148"/>
      <c r="C313" s="166"/>
      <c r="D313" s="424">
        <f t="shared" si="1"/>
        <v>25</v>
      </c>
      <c r="E313" s="443"/>
      <c r="F313" s="462"/>
      <c r="G313" s="426" t="s">
        <v>46</v>
      </c>
      <c r="H313" s="427"/>
      <c r="I313" s="427"/>
      <c r="J313" s="428"/>
      <c r="K313" s="13"/>
      <c r="L313" s="9"/>
      <c r="M313" s="429"/>
      <c r="N313" s="430"/>
      <c r="O313" s="430"/>
      <c r="P313" s="431"/>
      <c r="Q313" s="75"/>
      <c r="R313" s="76"/>
      <c r="S313" s="90"/>
      <c r="T313" s="32"/>
      <c r="U313" s="32"/>
      <c r="V313" s="32"/>
      <c r="W313" s="32"/>
      <c r="X313" s="32"/>
      <c r="Y313" s="82"/>
      <c r="Z313" s="416"/>
    </row>
    <row r="314" spans="1:26" ht="20.100000000000001" customHeight="1" x14ac:dyDescent="0.15">
      <c r="A314" s="148">
        <f>IF(AND($K314="○",$L314="○",  OR(TRIM($Q309)="", TRIM(S309)="")), 1001,0)</f>
        <v>0</v>
      </c>
      <c r="B314" s="148"/>
      <c r="C314" s="166"/>
      <c r="D314" s="424">
        <f t="shared" si="1"/>
        <v>26</v>
      </c>
      <c r="E314" s="443"/>
      <c r="F314" s="462"/>
      <c r="G314" s="426" t="s">
        <v>222</v>
      </c>
      <c r="H314" s="427"/>
      <c r="I314" s="427"/>
      <c r="J314" s="428"/>
      <c r="K314" s="13"/>
      <c r="L314" s="9"/>
      <c r="M314" s="429"/>
      <c r="N314" s="430"/>
      <c r="O314" s="430"/>
      <c r="P314" s="431"/>
      <c r="Q314" s="75"/>
      <c r="R314" s="76"/>
      <c r="S314" s="90"/>
      <c r="T314" s="32"/>
      <c r="U314" s="32"/>
      <c r="V314" s="32"/>
      <c r="W314" s="32"/>
      <c r="X314" s="32"/>
      <c r="Y314" s="82"/>
      <c r="Z314" s="416"/>
    </row>
    <row r="315" spans="1:26" ht="20.100000000000001" customHeight="1" x14ac:dyDescent="0.15">
      <c r="A315" s="148">
        <f>IF(AND($K315="○",$L315="○",  OR(TRIM($Q309)="", TRIM(S309)="")), 1001,0)</f>
        <v>0</v>
      </c>
      <c r="B315" s="148"/>
      <c r="C315" s="166"/>
      <c r="D315" s="424">
        <f t="shared" si="1"/>
        <v>27</v>
      </c>
      <c r="E315" s="443"/>
      <c r="F315" s="462"/>
      <c r="G315" s="426" t="s">
        <v>47</v>
      </c>
      <c r="H315" s="427"/>
      <c r="I315" s="427"/>
      <c r="J315" s="428"/>
      <c r="K315" s="13"/>
      <c r="L315" s="9"/>
      <c r="M315" s="429"/>
      <c r="N315" s="430"/>
      <c r="O315" s="430"/>
      <c r="P315" s="431"/>
      <c r="Q315" s="75"/>
      <c r="R315" s="76"/>
      <c r="S315" s="90"/>
      <c r="T315" s="32"/>
      <c r="U315" s="32"/>
      <c r="V315" s="32"/>
      <c r="W315" s="32"/>
      <c r="X315" s="32"/>
      <c r="Y315" s="82"/>
      <c r="Z315" s="416"/>
    </row>
    <row r="316" spans="1:26" ht="20.100000000000001" customHeight="1" x14ac:dyDescent="0.15">
      <c r="A316" s="148">
        <f>IF(AND($K316="○",$L316="○",  OR(TRIM($Q309)="", TRIM(S309)="")), 1001,0)</f>
        <v>0</v>
      </c>
      <c r="B316" s="148"/>
      <c r="C316" s="166"/>
      <c r="D316" s="424">
        <f t="shared" si="1"/>
        <v>28</v>
      </c>
      <c r="E316" s="443"/>
      <c r="F316" s="462"/>
      <c r="G316" s="426" t="s">
        <v>41</v>
      </c>
      <c r="H316" s="427"/>
      <c r="I316" s="427"/>
      <c r="J316" s="428"/>
      <c r="K316" s="13"/>
      <c r="L316" s="9"/>
      <c r="M316" s="429"/>
      <c r="N316" s="430"/>
      <c r="O316" s="430"/>
      <c r="P316" s="431"/>
      <c r="Q316" s="75"/>
      <c r="R316" s="76"/>
      <c r="S316" s="90"/>
      <c r="T316" s="32"/>
      <c r="U316" s="32"/>
      <c r="V316" s="32"/>
      <c r="W316" s="32"/>
      <c r="X316" s="32"/>
      <c r="Y316" s="82"/>
      <c r="Z316" s="416"/>
    </row>
    <row r="317" spans="1:26" ht="20.100000000000001" customHeight="1" x14ac:dyDescent="0.15">
      <c r="A317" s="148">
        <f>IF(AND($K317="○",$L317="○",  OR(TRIM($Q309)="", TRIM(S309)="")), 1001,0)</f>
        <v>0</v>
      </c>
      <c r="B317" s="148"/>
      <c r="C317" s="166"/>
      <c r="D317" s="424">
        <f t="shared" si="1"/>
        <v>29</v>
      </c>
      <c r="E317" s="443"/>
      <c r="F317" s="462"/>
      <c r="G317" s="426" t="s">
        <v>42</v>
      </c>
      <c r="H317" s="427"/>
      <c r="I317" s="427"/>
      <c r="J317" s="428"/>
      <c r="K317" s="13"/>
      <c r="L317" s="9"/>
      <c r="M317" s="429"/>
      <c r="N317" s="430"/>
      <c r="O317" s="430"/>
      <c r="P317" s="431"/>
      <c r="Q317" s="75"/>
      <c r="R317" s="76"/>
      <c r="S317" s="90"/>
      <c r="T317" s="32"/>
      <c r="U317" s="32"/>
      <c r="V317" s="32"/>
      <c r="W317" s="32"/>
      <c r="X317" s="32"/>
      <c r="Y317" s="82"/>
      <c r="Z317" s="416"/>
    </row>
    <row r="318" spans="1:26" ht="20.100000000000001" customHeight="1" x14ac:dyDescent="0.15">
      <c r="A318" s="148">
        <f>IF(AND($K318="○",$L318="○",  OR(TRIM($Q309)="", TRIM(S309)="")), 1001,0)</f>
        <v>0</v>
      </c>
      <c r="B318" s="148"/>
      <c r="C318" s="166"/>
      <c r="D318" s="424">
        <f t="shared" si="1"/>
        <v>30</v>
      </c>
      <c r="E318" s="443"/>
      <c r="F318" s="462"/>
      <c r="G318" s="426" t="s">
        <v>43</v>
      </c>
      <c r="H318" s="427"/>
      <c r="I318" s="427"/>
      <c r="J318" s="428"/>
      <c r="K318" s="13"/>
      <c r="L318" s="9"/>
      <c r="M318" s="429"/>
      <c r="N318" s="430"/>
      <c r="O318" s="430"/>
      <c r="P318" s="431"/>
      <c r="Q318" s="75"/>
      <c r="R318" s="76"/>
      <c r="S318" s="90"/>
      <c r="T318" s="32"/>
      <c r="U318" s="32"/>
      <c r="V318" s="32"/>
      <c r="W318" s="32"/>
      <c r="X318" s="32"/>
      <c r="Y318" s="82"/>
      <c r="Z318" s="416"/>
    </row>
    <row r="319" spans="1:26" ht="20.100000000000001" customHeight="1" x14ac:dyDescent="0.15">
      <c r="A319" s="148">
        <f>IF(AND($K319="○",$L319="○",  OR(TRIM($Q309)="", TRIM(S309)="")), 1001,0)</f>
        <v>0</v>
      </c>
      <c r="B319" s="148"/>
      <c r="C319" s="166"/>
      <c r="D319" s="424">
        <f t="shared" si="1"/>
        <v>31</v>
      </c>
      <c r="E319" s="443"/>
      <c r="F319" s="462"/>
      <c r="G319" s="426" t="s">
        <v>87</v>
      </c>
      <c r="H319" s="427"/>
      <c r="I319" s="427"/>
      <c r="J319" s="428"/>
      <c r="K319" s="13"/>
      <c r="L319" s="9"/>
      <c r="M319" s="429"/>
      <c r="N319" s="430"/>
      <c r="O319" s="430"/>
      <c r="P319" s="431"/>
      <c r="Q319" s="75"/>
      <c r="R319" s="76"/>
      <c r="S319" s="90"/>
      <c r="T319" s="32"/>
      <c r="U319" s="32"/>
      <c r="V319" s="32"/>
      <c r="W319" s="32"/>
      <c r="X319" s="32"/>
      <c r="Y319" s="82"/>
      <c r="Z319" s="416"/>
    </row>
    <row r="320" spans="1:26" ht="20.100000000000001" customHeight="1" x14ac:dyDescent="0.15">
      <c r="A320" s="162">
        <f>IF(AND($K320="○",$L320="○",  OR(TRIM($Q309)="", TRIM(S309)="")), 1001,0)</f>
        <v>0</v>
      </c>
      <c r="B320" s="148"/>
      <c r="C320" s="166"/>
      <c r="D320" s="424">
        <f t="shared" si="1"/>
        <v>32</v>
      </c>
      <c r="E320" s="443"/>
      <c r="F320" s="462"/>
      <c r="G320" s="426" t="s">
        <v>88</v>
      </c>
      <c r="H320" s="427"/>
      <c r="I320" s="427"/>
      <c r="J320" s="428"/>
      <c r="K320" s="13"/>
      <c r="L320" s="9"/>
      <c r="M320" s="429"/>
      <c r="N320" s="430"/>
      <c r="O320" s="430"/>
      <c r="P320" s="431"/>
      <c r="Q320" s="75"/>
      <c r="R320" s="76"/>
      <c r="S320" s="90"/>
      <c r="T320" s="32"/>
      <c r="U320" s="32"/>
      <c r="V320" s="32"/>
      <c r="W320" s="32"/>
      <c r="X320" s="32"/>
      <c r="Y320" s="82"/>
      <c r="Z320" s="416"/>
    </row>
    <row r="321" spans="1:26" ht="20.100000000000001" customHeight="1" x14ac:dyDescent="0.15">
      <c r="A321" s="148">
        <f>IF(AND($K321="○",$L321="○",  OR(TRIM($Q309)="", TRIM(S309)="")), 1001,0)</f>
        <v>0</v>
      </c>
      <c r="B321" s="148"/>
      <c r="C321" s="166"/>
      <c r="D321" s="424">
        <f t="shared" si="1"/>
        <v>33</v>
      </c>
      <c r="E321" s="443"/>
      <c r="F321" s="462"/>
      <c r="G321" s="426" t="s">
        <v>89</v>
      </c>
      <c r="H321" s="427"/>
      <c r="I321" s="427"/>
      <c r="J321" s="428"/>
      <c r="K321" s="13"/>
      <c r="L321" s="9"/>
      <c r="M321" s="429"/>
      <c r="N321" s="430"/>
      <c r="O321" s="430"/>
      <c r="P321" s="431"/>
      <c r="Q321" s="75"/>
      <c r="R321" s="76"/>
      <c r="S321" s="90"/>
      <c r="T321" s="32"/>
      <c r="U321" s="32"/>
      <c r="V321" s="32"/>
      <c r="W321" s="32"/>
      <c r="X321" s="32"/>
      <c r="Y321" s="82"/>
      <c r="Z321" s="416"/>
    </row>
    <row r="322" spans="1:26" ht="20.100000000000001" customHeight="1" x14ac:dyDescent="0.15">
      <c r="A322" s="148">
        <f>IF(AND($K322="○",$L322="○",  OR(TRIM($Q309)="", TRIM(S309)="")), 1001,0)</f>
        <v>0</v>
      </c>
      <c r="B322" s="148"/>
      <c r="C322" s="166"/>
      <c r="D322" s="424">
        <f t="shared" si="1"/>
        <v>34</v>
      </c>
      <c r="E322" s="443"/>
      <c r="F322" s="462"/>
      <c r="G322" s="426" t="s">
        <v>40</v>
      </c>
      <c r="H322" s="427"/>
      <c r="I322" s="427"/>
      <c r="J322" s="428"/>
      <c r="K322" s="13"/>
      <c r="L322" s="9"/>
      <c r="M322" s="429"/>
      <c r="N322" s="430"/>
      <c r="O322" s="430"/>
      <c r="P322" s="431"/>
      <c r="Q322" s="75"/>
      <c r="R322" s="76"/>
      <c r="S322" s="90"/>
      <c r="T322" s="32"/>
      <c r="U322" s="32"/>
      <c r="V322" s="32"/>
      <c r="W322" s="32"/>
      <c r="X322" s="32"/>
      <c r="Y322" s="82"/>
      <c r="Z322" s="416"/>
    </row>
    <row r="323" spans="1:26" ht="20.100000000000001" customHeight="1" x14ac:dyDescent="0.15">
      <c r="A323" s="148">
        <f>IF(AND($K323="○",$L323="○",  OR(TRIM($Q309)="", TRIM(S309)="")), 1001,0)</f>
        <v>0</v>
      </c>
      <c r="B323" s="148"/>
      <c r="C323" s="166"/>
      <c r="D323" s="424">
        <f t="shared" si="1"/>
        <v>35</v>
      </c>
      <c r="E323" s="443"/>
      <c r="F323" s="462"/>
      <c r="G323" s="426" t="s">
        <v>90</v>
      </c>
      <c r="H323" s="427"/>
      <c r="I323" s="427"/>
      <c r="J323" s="428"/>
      <c r="K323" s="13"/>
      <c r="L323" s="9"/>
      <c r="M323" s="429"/>
      <c r="N323" s="430"/>
      <c r="O323" s="430"/>
      <c r="P323" s="431"/>
      <c r="Q323" s="75"/>
      <c r="R323" s="76"/>
      <c r="S323" s="90"/>
      <c r="T323" s="32"/>
      <c r="U323" s="32"/>
      <c r="V323" s="32"/>
      <c r="W323" s="32"/>
      <c r="X323" s="32"/>
      <c r="Y323" s="82"/>
      <c r="Z323" s="416"/>
    </row>
    <row r="324" spans="1:26" ht="20.100000000000001" customHeight="1" x14ac:dyDescent="0.15">
      <c r="A324" s="148">
        <f>IF(AND($K324="○",$L324="○",  OR(TRIM($Q309)="", TRIM(S309)="")), 1001,0)</f>
        <v>0</v>
      </c>
      <c r="B324" s="148"/>
      <c r="C324" s="166"/>
      <c r="D324" s="424">
        <f t="shared" si="1"/>
        <v>36</v>
      </c>
      <c r="E324" s="443"/>
      <c r="F324" s="462"/>
      <c r="G324" s="426" t="s">
        <v>129</v>
      </c>
      <c r="H324" s="427"/>
      <c r="I324" s="427"/>
      <c r="J324" s="428"/>
      <c r="K324" s="13"/>
      <c r="L324" s="9"/>
      <c r="M324" s="429"/>
      <c r="N324" s="430"/>
      <c r="O324" s="430"/>
      <c r="P324" s="431"/>
      <c r="Q324" s="75"/>
      <c r="R324" s="76"/>
      <c r="S324" s="90"/>
      <c r="T324" s="32"/>
      <c r="U324" s="32"/>
      <c r="V324" s="32"/>
      <c r="W324" s="32"/>
      <c r="X324" s="32"/>
      <c r="Y324" s="82"/>
      <c r="Z324" s="416"/>
    </row>
    <row r="325" spans="1:26" ht="20.100000000000001" customHeight="1" x14ac:dyDescent="0.15">
      <c r="A325" s="148">
        <f>IF(AND($K325="○",$L325="○",  OR(TRIM($Q309)="", TRIM(S309)="")), 1001,0)</f>
        <v>0</v>
      </c>
      <c r="B325" s="148"/>
      <c r="C325" s="166"/>
      <c r="D325" s="424">
        <f t="shared" si="1"/>
        <v>37</v>
      </c>
      <c r="E325" s="443"/>
      <c r="F325" s="462"/>
      <c r="G325" s="426" t="s">
        <v>91</v>
      </c>
      <c r="H325" s="427"/>
      <c r="I325" s="427"/>
      <c r="J325" s="428"/>
      <c r="K325" s="13"/>
      <c r="L325" s="9"/>
      <c r="M325" s="429"/>
      <c r="N325" s="430"/>
      <c r="O325" s="430"/>
      <c r="P325" s="431"/>
      <c r="Q325" s="75"/>
      <c r="R325" s="76"/>
      <c r="S325" s="90"/>
      <c r="T325" s="32"/>
      <c r="U325" s="32"/>
      <c r="V325" s="32"/>
      <c r="W325" s="32"/>
      <c r="X325" s="32"/>
      <c r="Y325" s="82"/>
      <c r="Z325" s="416"/>
    </row>
    <row r="326" spans="1:26" ht="20.100000000000001" customHeight="1" x14ac:dyDescent="0.15">
      <c r="A326" s="148">
        <f>IF(AND($K326="○",$L326="○",  OR(TRIM($Q309)="", TRIM(S309)="")), 1001,0)</f>
        <v>0</v>
      </c>
      <c r="B326" s="148"/>
      <c r="C326" s="166"/>
      <c r="D326" s="424">
        <f t="shared" si="1"/>
        <v>38</v>
      </c>
      <c r="E326" s="443"/>
      <c r="F326" s="462"/>
      <c r="G326" s="426" t="s">
        <v>92</v>
      </c>
      <c r="H326" s="427"/>
      <c r="I326" s="427"/>
      <c r="J326" s="428"/>
      <c r="K326" s="13"/>
      <c r="L326" s="9"/>
      <c r="M326" s="429"/>
      <c r="N326" s="430"/>
      <c r="O326" s="430"/>
      <c r="P326" s="431"/>
      <c r="Q326" s="75"/>
      <c r="R326" s="76"/>
      <c r="S326" s="90"/>
      <c r="T326" s="32"/>
      <c r="U326" s="32"/>
      <c r="V326" s="32"/>
      <c r="W326" s="32"/>
      <c r="X326" s="32"/>
      <c r="Y326" s="82"/>
      <c r="Z326" s="416"/>
    </row>
    <row r="327" spans="1:26" ht="20.100000000000001" customHeight="1" x14ac:dyDescent="0.15">
      <c r="A327" s="148">
        <f>IF(AND($K327="○",$L327="○",  OR(TRIM($Q309)="", TRIM(S309)="")), 1001,0)</f>
        <v>0</v>
      </c>
      <c r="B327" s="148"/>
      <c r="C327" s="166"/>
      <c r="D327" s="424">
        <f t="shared" si="1"/>
        <v>39</v>
      </c>
      <c r="E327" s="443"/>
      <c r="F327" s="462"/>
      <c r="G327" s="426" t="s">
        <v>93</v>
      </c>
      <c r="H327" s="427"/>
      <c r="I327" s="427"/>
      <c r="J327" s="428"/>
      <c r="K327" s="13"/>
      <c r="L327" s="9"/>
      <c r="M327" s="429"/>
      <c r="N327" s="430"/>
      <c r="O327" s="430"/>
      <c r="P327" s="431"/>
      <c r="Q327" s="75"/>
      <c r="R327" s="76"/>
      <c r="S327" s="90"/>
      <c r="T327" s="32"/>
      <c r="U327" s="32"/>
      <c r="V327" s="32"/>
      <c r="W327" s="32"/>
      <c r="X327" s="32"/>
      <c r="Y327" s="82"/>
      <c r="Z327" s="416"/>
    </row>
    <row r="328" spans="1:26" ht="20.100000000000001" customHeight="1" x14ac:dyDescent="0.15">
      <c r="A328" s="148">
        <f>IF(AND($K328="○",$L328="○",  OR(TRIM($Q309)="", TRIM(S309)="")), 1001,0)</f>
        <v>0</v>
      </c>
      <c r="B328" s="148"/>
      <c r="C328" s="166"/>
      <c r="D328" s="424">
        <f t="shared" si="1"/>
        <v>40</v>
      </c>
      <c r="E328" s="443"/>
      <c r="F328" s="462"/>
      <c r="G328" s="426" t="s">
        <v>130</v>
      </c>
      <c r="H328" s="427"/>
      <c r="I328" s="427"/>
      <c r="J328" s="428"/>
      <c r="K328" s="13"/>
      <c r="L328" s="9"/>
      <c r="M328" s="429"/>
      <c r="N328" s="430"/>
      <c r="O328" s="430"/>
      <c r="P328" s="431"/>
      <c r="Q328" s="75"/>
      <c r="R328" s="76"/>
      <c r="S328" s="90"/>
      <c r="T328" s="32"/>
      <c r="U328" s="32"/>
      <c r="V328" s="32"/>
      <c r="W328" s="32"/>
      <c r="X328" s="32"/>
      <c r="Y328" s="82"/>
      <c r="Z328" s="416"/>
    </row>
    <row r="329" spans="1:26" ht="20.100000000000001" customHeight="1" x14ac:dyDescent="0.15">
      <c r="A329" s="148">
        <f>IF(AND($K329="○",$L329="○",  OR(TRIM($Q309)="", TRIM(S309)="")), 1001,0)</f>
        <v>0</v>
      </c>
      <c r="B329" s="148"/>
      <c r="C329" s="166"/>
      <c r="D329" s="424">
        <f t="shared" si="1"/>
        <v>41</v>
      </c>
      <c r="E329" s="443"/>
      <c r="F329" s="463"/>
      <c r="G329" s="426" t="s">
        <v>18</v>
      </c>
      <c r="H329" s="427"/>
      <c r="I329" s="427"/>
      <c r="J329" s="428"/>
      <c r="K329" s="13"/>
      <c r="L329" s="9"/>
      <c r="M329" s="464"/>
      <c r="N329" s="465"/>
      <c r="O329" s="465"/>
      <c r="P329" s="466"/>
      <c r="Q329" s="87"/>
      <c r="R329" s="88"/>
      <c r="S329" s="91"/>
      <c r="T329" s="92"/>
      <c r="U329" s="92"/>
      <c r="V329" s="92"/>
      <c r="W329" s="92"/>
      <c r="X329" s="92"/>
      <c r="Y329" s="93"/>
      <c r="Z329" s="416"/>
    </row>
    <row r="330" spans="1:26" ht="20.100000000000001" customHeight="1" x14ac:dyDescent="0.15">
      <c r="A330" s="148"/>
      <c r="B330" s="148"/>
      <c r="C330" s="166"/>
      <c r="D330" s="424">
        <f t="shared" si="1"/>
        <v>42</v>
      </c>
      <c r="E330" s="443"/>
      <c r="F330" s="426" t="s">
        <v>194</v>
      </c>
      <c r="G330" s="427"/>
      <c r="H330" s="427"/>
      <c r="I330" s="427"/>
      <c r="J330" s="428"/>
      <c r="K330" s="13"/>
      <c r="L330" s="467"/>
      <c r="M330" s="468"/>
      <c r="N330" s="469"/>
      <c r="O330" s="469"/>
      <c r="P330" s="469"/>
      <c r="Q330" s="469"/>
      <c r="R330" s="469"/>
      <c r="S330" s="470"/>
      <c r="T330" s="469"/>
      <c r="U330" s="469"/>
      <c r="V330" s="469"/>
      <c r="W330" s="469"/>
      <c r="X330" s="469"/>
      <c r="Y330" s="471"/>
      <c r="Z330" s="416"/>
    </row>
    <row r="331" spans="1:26" ht="20.100000000000001" customHeight="1" x14ac:dyDescent="0.15">
      <c r="A331" s="148"/>
      <c r="B331" s="148"/>
      <c r="C331" s="166"/>
      <c r="D331" s="424">
        <f t="shared" si="1"/>
        <v>43</v>
      </c>
      <c r="E331" s="443"/>
      <c r="F331" s="426" t="s">
        <v>195</v>
      </c>
      <c r="G331" s="427"/>
      <c r="H331" s="427"/>
      <c r="I331" s="427"/>
      <c r="J331" s="428"/>
      <c r="K331" s="13"/>
      <c r="L331" s="472"/>
      <c r="M331" s="473"/>
      <c r="N331" s="474"/>
      <c r="O331" s="474"/>
      <c r="P331" s="474"/>
      <c r="Q331" s="474"/>
      <c r="R331" s="474"/>
      <c r="S331" s="475"/>
      <c r="T331" s="474"/>
      <c r="U331" s="474"/>
      <c r="V331" s="474"/>
      <c r="W331" s="474"/>
      <c r="X331" s="474"/>
      <c r="Y331" s="476"/>
      <c r="Z331" s="416"/>
    </row>
    <row r="332" spans="1:26" ht="20.100000000000001" customHeight="1" x14ac:dyDescent="0.15">
      <c r="A332" s="148"/>
      <c r="B332" s="148"/>
      <c r="C332" s="166"/>
      <c r="D332" s="424">
        <f t="shared" si="1"/>
        <v>44</v>
      </c>
      <c r="E332" s="443"/>
      <c r="F332" s="426" t="s">
        <v>196</v>
      </c>
      <c r="G332" s="427"/>
      <c r="H332" s="427"/>
      <c r="I332" s="427"/>
      <c r="J332" s="428"/>
      <c r="K332" s="13"/>
      <c r="L332" s="472"/>
      <c r="M332" s="473"/>
      <c r="N332" s="474"/>
      <c r="O332" s="474"/>
      <c r="P332" s="474"/>
      <c r="Q332" s="474"/>
      <c r="R332" s="474"/>
      <c r="S332" s="475"/>
      <c r="T332" s="474"/>
      <c r="U332" s="474"/>
      <c r="V332" s="474"/>
      <c r="W332" s="474"/>
      <c r="X332" s="474"/>
      <c r="Y332" s="476"/>
      <c r="Z332" s="416"/>
    </row>
    <row r="333" spans="1:26" ht="20.100000000000001" customHeight="1" x14ac:dyDescent="0.15">
      <c r="A333" s="148"/>
      <c r="B333" s="148"/>
      <c r="C333" s="166"/>
      <c r="D333" s="424">
        <f t="shared" si="1"/>
        <v>45</v>
      </c>
      <c r="E333" s="443"/>
      <c r="F333" s="426" t="s">
        <v>197</v>
      </c>
      <c r="G333" s="427"/>
      <c r="H333" s="427"/>
      <c r="I333" s="427"/>
      <c r="J333" s="428"/>
      <c r="K333" s="13"/>
      <c r="L333" s="472"/>
      <c r="M333" s="473"/>
      <c r="N333" s="474"/>
      <c r="O333" s="474"/>
      <c r="P333" s="474"/>
      <c r="Q333" s="474"/>
      <c r="R333" s="474"/>
      <c r="S333" s="475"/>
      <c r="T333" s="474"/>
      <c r="U333" s="474"/>
      <c r="V333" s="474"/>
      <c r="W333" s="474"/>
      <c r="X333" s="474"/>
      <c r="Y333" s="476"/>
      <c r="Z333" s="416"/>
    </row>
    <row r="334" spans="1:26" ht="20.100000000000001" customHeight="1" x14ac:dyDescent="0.15">
      <c r="A334" s="148"/>
      <c r="B334" s="148"/>
      <c r="C334" s="166"/>
      <c r="D334" s="424">
        <f t="shared" si="1"/>
        <v>46</v>
      </c>
      <c r="E334" s="443"/>
      <c r="F334" s="426" t="s">
        <v>198</v>
      </c>
      <c r="G334" s="427"/>
      <c r="H334" s="427"/>
      <c r="I334" s="427"/>
      <c r="J334" s="428"/>
      <c r="K334" s="13"/>
      <c r="L334" s="472"/>
      <c r="M334" s="473"/>
      <c r="N334" s="474"/>
      <c r="O334" s="474"/>
      <c r="P334" s="474"/>
      <c r="Q334" s="474"/>
      <c r="R334" s="474"/>
      <c r="S334" s="475"/>
      <c r="T334" s="474"/>
      <c r="U334" s="474"/>
      <c r="V334" s="474"/>
      <c r="W334" s="474"/>
      <c r="X334" s="474"/>
      <c r="Y334" s="476"/>
      <c r="Z334" s="416"/>
    </row>
    <row r="335" spans="1:26" ht="20.100000000000001" customHeight="1" x14ac:dyDescent="0.15">
      <c r="A335" s="148"/>
      <c r="B335" s="148"/>
      <c r="C335" s="166"/>
      <c r="D335" s="424">
        <f t="shared" si="1"/>
        <v>47</v>
      </c>
      <c r="E335" s="443"/>
      <c r="F335" s="426" t="s">
        <v>199</v>
      </c>
      <c r="G335" s="427"/>
      <c r="H335" s="427"/>
      <c r="I335" s="427"/>
      <c r="J335" s="428"/>
      <c r="K335" s="13"/>
      <c r="L335" s="472"/>
      <c r="M335" s="473"/>
      <c r="N335" s="474"/>
      <c r="O335" s="474"/>
      <c r="P335" s="474"/>
      <c r="Q335" s="474"/>
      <c r="R335" s="474"/>
      <c r="S335" s="475"/>
      <c r="T335" s="474"/>
      <c r="U335" s="474"/>
      <c r="V335" s="474"/>
      <c r="W335" s="474"/>
      <c r="X335" s="474"/>
      <c r="Y335" s="476"/>
      <c r="Z335" s="416"/>
    </row>
    <row r="336" spans="1:26" ht="20.100000000000001" customHeight="1" x14ac:dyDescent="0.15">
      <c r="A336" s="148"/>
      <c r="B336" s="148"/>
      <c r="C336" s="166"/>
      <c r="D336" s="424">
        <f t="shared" si="1"/>
        <v>48</v>
      </c>
      <c r="E336" s="443"/>
      <c r="F336" s="426" t="s">
        <v>200</v>
      </c>
      <c r="G336" s="427"/>
      <c r="H336" s="427"/>
      <c r="I336" s="427"/>
      <c r="J336" s="428"/>
      <c r="K336" s="13"/>
      <c r="L336" s="472"/>
      <c r="M336" s="473"/>
      <c r="N336" s="474"/>
      <c r="O336" s="474"/>
      <c r="P336" s="474"/>
      <c r="Q336" s="474"/>
      <c r="R336" s="474"/>
      <c r="S336" s="475"/>
      <c r="T336" s="474"/>
      <c r="U336" s="474"/>
      <c r="V336" s="474"/>
      <c r="W336" s="474"/>
      <c r="X336" s="474"/>
      <c r="Y336" s="476"/>
      <c r="Z336" s="416"/>
    </row>
    <row r="337" spans="1:26" ht="20.100000000000001" customHeight="1" x14ac:dyDescent="0.15">
      <c r="A337" s="148"/>
      <c r="B337" s="148"/>
      <c r="C337" s="166"/>
      <c r="D337" s="424">
        <f t="shared" si="1"/>
        <v>49</v>
      </c>
      <c r="E337" s="443"/>
      <c r="F337" s="426" t="s">
        <v>201</v>
      </c>
      <c r="G337" s="427"/>
      <c r="H337" s="427"/>
      <c r="I337" s="427"/>
      <c r="J337" s="428"/>
      <c r="K337" s="13"/>
      <c r="L337" s="472"/>
      <c r="M337" s="473"/>
      <c r="N337" s="474"/>
      <c r="O337" s="474"/>
      <c r="P337" s="474"/>
      <c r="Q337" s="474"/>
      <c r="R337" s="474"/>
      <c r="S337" s="475"/>
      <c r="T337" s="474"/>
      <c r="U337" s="474"/>
      <c r="V337" s="474"/>
      <c r="W337" s="474"/>
      <c r="X337" s="474"/>
      <c r="Y337" s="476"/>
      <c r="Z337" s="416"/>
    </row>
    <row r="338" spans="1:26" ht="20.100000000000001" customHeight="1" x14ac:dyDescent="0.15">
      <c r="A338" s="148"/>
      <c r="B338" s="148"/>
      <c r="C338" s="166"/>
      <c r="D338" s="451">
        <f t="shared" si="1"/>
        <v>50</v>
      </c>
      <c r="E338" s="452"/>
      <c r="F338" s="434" t="s">
        <v>202</v>
      </c>
      <c r="G338" s="435"/>
      <c r="H338" s="435"/>
      <c r="I338" s="435"/>
      <c r="J338" s="436"/>
      <c r="K338" s="14"/>
      <c r="L338" s="477"/>
      <c r="M338" s="478"/>
      <c r="N338" s="479"/>
      <c r="O338" s="479"/>
      <c r="P338" s="479"/>
      <c r="Q338" s="479"/>
      <c r="R338" s="479"/>
      <c r="S338" s="480"/>
      <c r="T338" s="479"/>
      <c r="U338" s="479"/>
      <c r="V338" s="479"/>
      <c r="W338" s="479"/>
      <c r="X338" s="479"/>
      <c r="Y338" s="481"/>
      <c r="Z338" s="416"/>
    </row>
    <row r="339" spans="1:26" ht="20.100000000000001" customHeight="1" x14ac:dyDescent="0.15">
      <c r="A339" s="148"/>
      <c r="B339" s="148"/>
      <c r="C339" s="166"/>
      <c r="D339" s="482">
        <f t="shared" si="1"/>
        <v>51</v>
      </c>
      <c r="E339" s="483" t="s">
        <v>94</v>
      </c>
      <c r="F339" s="252"/>
      <c r="G339" s="252"/>
      <c r="H339" s="252"/>
      <c r="I339" s="252"/>
      <c r="J339" s="484"/>
      <c r="K339" s="15"/>
      <c r="L339" s="485"/>
      <c r="M339" s="486" t="s">
        <v>186</v>
      </c>
      <c r="N339" s="215"/>
      <c r="O339" s="215"/>
      <c r="P339" s="409"/>
      <c r="Q339" s="60"/>
      <c r="R339" s="61"/>
      <c r="S339" s="62"/>
      <c r="T339" s="63"/>
      <c r="U339" s="63"/>
      <c r="V339" s="63"/>
      <c r="W339" s="63"/>
      <c r="X339" s="63"/>
      <c r="Y339" s="64"/>
      <c r="Z339" s="416"/>
    </row>
    <row r="340" spans="1:26" ht="20.100000000000001" customHeight="1" x14ac:dyDescent="0.15">
      <c r="A340" s="148">
        <f>IF(AND($K340="○",$L340="○",  OR(TRIM($Q340)="", TRIM($S340)="")), 1001,0)</f>
        <v>0</v>
      </c>
      <c r="B340" s="148"/>
      <c r="C340" s="166"/>
      <c r="D340" s="457">
        <f t="shared" si="1"/>
        <v>52</v>
      </c>
      <c r="E340" s="487" t="s">
        <v>193</v>
      </c>
      <c r="F340" s="488" t="s">
        <v>187</v>
      </c>
      <c r="G340" s="419" t="s">
        <v>95</v>
      </c>
      <c r="H340" s="420"/>
      <c r="I340" s="420"/>
      <c r="J340" s="421"/>
      <c r="K340" s="12"/>
      <c r="L340" s="16"/>
      <c r="M340" s="422" t="s">
        <v>187</v>
      </c>
      <c r="N340" s="315"/>
      <c r="O340" s="315"/>
      <c r="P340" s="423"/>
      <c r="Q340" s="54"/>
      <c r="R340" s="55"/>
      <c r="S340" s="65"/>
      <c r="T340" s="66"/>
      <c r="U340" s="66"/>
      <c r="V340" s="66"/>
      <c r="W340" s="66"/>
      <c r="X340" s="66"/>
      <c r="Y340" s="67"/>
      <c r="Z340" s="154"/>
    </row>
    <row r="341" spans="1:26" ht="20.100000000000001" customHeight="1" x14ac:dyDescent="0.15">
      <c r="A341" s="148">
        <f>IF(AND($K341="○",$L341="○",  OR(TRIM($Q340)="", TRIM($S340)="")), 1001,0)</f>
        <v>0</v>
      </c>
      <c r="B341" s="148"/>
      <c r="C341" s="166"/>
      <c r="D341" s="424">
        <f t="shared" si="1"/>
        <v>53</v>
      </c>
      <c r="E341" s="489"/>
      <c r="F341" s="490"/>
      <c r="G341" s="426" t="s">
        <v>96</v>
      </c>
      <c r="H341" s="427"/>
      <c r="I341" s="427"/>
      <c r="J341" s="428"/>
      <c r="K341" s="13"/>
      <c r="L341" s="9"/>
      <c r="M341" s="429"/>
      <c r="N341" s="430"/>
      <c r="O341" s="430"/>
      <c r="P341" s="431"/>
      <c r="Q341" s="56"/>
      <c r="R341" s="57"/>
      <c r="S341" s="68"/>
      <c r="T341" s="69"/>
      <c r="U341" s="69"/>
      <c r="V341" s="69"/>
      <c r="W341" s="69"/>
      <c r="X341" s="69"/>
      <c r="Y341" s="70"/>
      <c r="Z341" s="154"/>
    </row>
    <row r="342" spans="1:26" ht="20.100000000000001" customHeight="1" x14ac:dyDescent="0.15">
      <c r="A342" s="148">
        <f>IF(AND($K342="○",$L342="○",  OR(TRIM($Q340)="", TRIM($S340)="")), 1001,0)</f>
        <v>0</v>
      </c>
      <c r="B342" s="148"/>
      <c r="C342" s="166"/>
      <c r="D342" s="424">
        <f t="shared" si="1"/>
        <v>54</v>
      </c>
      <c r="E342" s="489"/>
      <c r="F342" s="490"/>
      <c r="G342" s="426" t="s">
        <v>97</v>
      </c>
      <c r="H342" s="427"/>
      <c r="I342" s="427"/>
      <c r="J342" s="428"/>
      <c r="K342" s="13"/>
      <c r="L342" s="9"/>
      <c r="M342" s="429"/>
      <c r="N342" s="430"/>
      <c r="O342" s="430"/>
      <c r="P342" s="431"/>
      <c r="Q342" s="56"/>
      <c r="R342" s="57"/>
      <c r="S342" s="68"/>
      <c r="T342" s="69"/>
      <c r="U342" s="69"/>
      <c r="V342" s="69"/>
      <c r="W342" s="69"/>
      <c r="X342" s="69"/>
      <c r="Y342" s="70"/>
      <c r="Z342" s="154"/>
    </row>
    <row r="343" spans="1:26" ht="20.100000000000001" customHeight="1" x14ac:dyDescent="0.15">
      <c r="A343" s="148">
        <f>IF(AND($K343="○",$L343="○",  OR(TRIM($Q340)="", TRIM($S340)="")), 1001,0)</f>
        <v>0</v>
      </c>
      <c r="B343" s="148"/>
      <c r="C343" s="166"/>
      <c r="D343" s="424">
        <f t="shared" si="1"/>
        <v>55</v>
      </c>
      <c r="E343" s="489"/>
      <c r="F343" s="490"/>
      <c r="G343" s="426" t="s">
        <v>98</v>
      </c>
      <c r="H343" s="427"/>
      <c r="I343" s="427"/>
      <c r="J343" s="428"/>
      <c r="K343" s="13"/>
      <c r="L343" s="9"/>
      <c r="M343" s="429"/>
      <c r="N343" s="430"/>
      <c r="O343" s="430"/>
      <c r="P343" s="431"/>
      <c r="Q343" s="56"/>
      <c r="R343" s="57"/>
      <c r="S343" s="68"/>
      <c r="T343" s="69"/>
      <c r="U343" s="69"/>
      <c r="V343" s="69"/>
      <c r="W343" s="69"/>
      <c r="X343" s="69"/>
      <c r="Y343" s="70"/>
      <c r="Z343" s="154"/>
    </row>
    <row r="344" spans="1:26" ht="20.100000000000001" customHeight="1" x14ac:dyDescent="0.15">
      <c r="A344" s="148">
        <f>IF(AND($K344="○",$L344="○",  OR(TRIM($Q340)="", TRIM($S340)="")), 1001,0)</f>
        <v>0</v>
      </c>
      <c r="B344" s="148"/>
      <c r="C344" s="166"/>
      <c r="D344" s="424">
        <f t="shared" si="1"/>
        <v>56</v>
      </c>
      <c r="E344" s="489"/>
      <c r="F344" s="490"/>
      <c r="G344" s="426" t="s">
        <v>218</v>
      </c>
      <c r="H344" s="427"/>
      <c r="I344" s="427"/>
      <c r="J344" s="428"/>
      <c r="K344" s="13"/>
      <c r="L344" s="9"/>
      <c r="M344" s="429"/>
      <c r="N344" s="430"/>
      <c r="O344" s="430"/>
      <c r="P344" s="431"/>
      <c r="Q344" s="56"/>
      <c r="R344" s="57"/>
      <c r="S344" s="68"/>
      <c r="T344" s="69"/>
      <c r="U344" s="69"/>
      <c r="V344" s="69"/>
      <c r="W344" s="69"/>
      <c r="X344" s="69"/>
      <c r="Y344" s="70"/>
      <c r="Z344" s="154"/>
    </row>
    <row r="345" spans="1:26" ht="20.100000000000001" customHeight="1" x14ac:dyDescent="0.15">
      <c r="A345" s="148">
        <f>IF(AND($K345="○",$L345="○",  OR(TRIM($Q340)="", TRIM($S340)="")), 1001,0)</f>
        <v>0</v>
      </c>
      <c r="B345" s="148"/>
      <c r="C345" s="166"/>
      <c r="D345" s="424">
        <f t="shared" si="1"/>
        <v>57</v>
      </c>
      <c r="E345" s="489"/>
      <c r="F345" s="490"/>
      <c r="G345" s="426" t="s">
        <v>99</v>
      </c>
      <c r="H345" s="427"/>
      <c r="I345" s="427"/>
      <c r="J345" s="428"/>
      <c r="K345" s="13"/>
      <c r="L345" s="9"/>
      <c r="M345" s="429"/>
      <c r="N345" s="430"/>
      <c r="O345" s="430"/>
      <c r="P345" s="431"/>
      <c r="Q345" s="56"/>
      <c r="R345" s="57"/>
      <c r="S345" s="68"/>
      <c r="T345" s="69"/>
      <c r="U345" s="69"/>
      <c r="V345" s="69"/>
      <c r="W345" s="69"/>
      <c r="X345" s="69"/>
      <c r="Y345" s="70"/>
      <c r="Z345" s="154"/>
    </row>
    <row r="346" spans="1:26" ht="20.100000000000001" customHeight="1" x14ac:dyDescent="0.15">
      <c r="A346" s="148">
        <f>IF(AND($K346="○",$L346="○",  OR(TRIM($Q340)="", TRIM($S340)="")), 1001,0)</f>
        <v>0</v>
      </c>
      <c r="B346" s="148"/>
      <c r="C346" s="166"/>
      <c r="D346" s="424">
        <f t="shared" si="1"/>
        <v>58</v>
      </c>
      <c r="E346" s="489"/>
      <c r="F346" s="490"/>
      <c r="G346" s="426" t="s">
        <v>100</v>
      </c>
      <c r="H346" s="427"/>
      <c r="I346" s="427"/>
      <c r="J346" s="428"/>
      <c r="K346" s="13"/>
      <c r="L346" s="9"/>
      <c r="M346" s="429"/>
      <c r="N346" s="430"/>
      <c r="O346" s="430"/>
      <c r="P346" s="431"/>
      <c r="Q346" s="56"/>
      <c r="R346" s="57"/>
      <c r="S346" s="68"/>
      <c r="T346" s="69"/>
      <c r="U346" s="69"/>
      <c r="V346" s="69"/>
      <c r="W346" s="69"/>
      <c r="X346" s="69"/>
      <c r="Y346" s="70"/>
      <c r="Z346" s="154"/>
    </row>
    <row r="347" spans="1:26" ht="20.100000000000001" customHeight="1" x14ac:dyDescent="0.15">
      <c r="A347" s="148">
        <f>IF(AND($K347="○",$L347="○",  OR(TRIM($Q340)="", TRIM($S340)="")), 1001,0)</f>
        <v>0</v>
      </c>
      <c r="B347" s="148"/>
      <c r="C347" s="166"/>
      <c r="D347" s="382">
        <f t="shared" si="1"/>
        <v>59</v>
      </c>
      <c r="E347" s="489"/>
      <c r="F347" s="490"/>
      <c r="G347" s="426" t="s">
        <v>101</v>
      </c>
      <c r="H347" s="427"/>
      <c r="I347" s="427"/>
      <c r="J347" s="428"/>
      <c r="K347" s="17"/>
      <c r="L347" s="9"/>
      <c r="M347" s="464"/>
      <c r="N347" s="465"/>
      <c r="O347" s="465"/>
      <c r="P347" s="466"/>
      <c r="Q347" s="58"/>
      <c r="R347" s="59"/>
      <c r="S347" s="71"/>
      <c r="T347" s="72"/>
      <c r="U347" s="72"/>
      <c r="V347" s="72"/>
      <c r="W347" s="72"/>
      <c r="X347" s="72"/>
      <c r="Y347" s="73"/>
      <c r="Z347" s="154"/>
    </row>
    <row r="348" spans="1:26" ht="20.100000000000001" customHeight="1" x14ac:dyDescent="0.15">
      <c r="A348" s="148">
        <f>IF(AND($K348="○",  OR(TRIM($Q348)="", TRIM($S348)="")), 1001,0)</f>
        <v>0</v>
      </c>
      <c r="B348" s="148"/>
      <c r="C348" s="166"/>
      <c r="D348" s="491">
        <f t="shared" si="1"/>
        <v>60</v>
      </c>
      <c r="E348" s="492"/>
      <c r="F348" s="434" t="s">
        <v>219</v>
      </c>
      <c r="G348" s="435"/>
      <c r="H348" s="435"/>
      <c r="I348" s="435"/>
      <c r="J348" s="436"/>
      <c r="K348" s="10"/>
      <c r="L348" s="493"/>
      <c r="M348" s="438" t="s">
        <v>188</v>
      </c>
      <c r="N348" s="438"/>
      <c r="O348" s="438"/>
      <c r="P348" s="439"/>
      <c r="Q348" s="40"/>
      <c r="R348" s="41"/>
      <c r="S348" s="42"/>
      <c r="T348" s="43"/>
      <c r="U348" s="43"/>
      <c r="V348" s="43"/>
      <c r="W348" s="43"/>
      <c r="X348" s="43"/>
      <c r="Y348" s="44"/>
      <c r="Z348" s="154"/>
    </row>
    <row r="349" spans="1:26" ht="20.100000000000001" customHeight="1" x14ac:dyDescent="0.15">
      <c r="A349" s="148"/>
      <c r="B349" s="148"/>
      <c r="C349" s="166"/>
      <c r="D349" s="387">
        <f t="shared" si="1"/>
        <v>61</v>
      </c>
      <c r="E349" s="494"/>
      <c r="F349" s="495"/>
      <c r="G349" s="495"/>
      <c r="H349" s="495"/>
      <c r="I349" s="495"/>
      <c r="J349" s="495"/>
      <c r="K349" s="495"/>
      <c r="L349" s="496"/>
      <c r="M349" s="320" t="s">
        <v>189</v>
      </c>
      <c r="N349" s="320"/>
      <c r="O349" s="320"/>
      <c r="P349" s="442"/>
      <c r="Q349" s="49"/>
      <c r="R349" s="50"/>
      <c r="S349" s="51"/>
      <c r="T349" s="52"/>
      <c r="U349" s="52"/>
      <c r="V349" s="52"/>
      <c r="W349" s="52"/>
      <c r="X349" s="52"/>
      <c r="Y349" s="53"/>
      <c r="Z349" s="154"/>
    </row>
    <row r="350" spans="1:26" ht="20.100000000000001" customHeight="1" x14ac:dyDescent="0.15">
      <c r="A350" s="148"/>
      <c r="B350" s="148"/>
      <c r="C350" s="166"/>
      <c r="D350" s="387">
        <f t="shared" si="1"/>
        <v>62</v>
      </c>
      <c r="E350" s="497"/>
      <c r="F350" s="498"/>
      <c r="G350" s="498"/>
      <c r="H350" s="498"/>
      <c r="I350" s="498"/>
      <c r="J350" s="498"/>
      <c r="K350" s="498"/>
      <c r="L350" s="499"/>
      <c r="M350" s="329" t="s">
        <v>190</v>
      </c>
      <c r="N350" s="329"/>
      <c r="O350" s="329"/>
      <c r="P350" s="500"/>
      <c r="Q350" s="35"/>
      <c r="R350" s="36"/>
      <c r="S350" s="37"/>
      <c r="T350" s="38"/>
      <c r="U350" s="38"/>
      <c r="V350" s="38"/>
      <c r="W350" s="38"/>
      <c r="X350" s="38"/>
      <c r="Y350" s="39"/>
      <c r="Z350" s="154"/>
    </row>
    <row r="351" spans="1:26" ht="20.100000000000001" customHeight="1" x14ac:dyDescent="0.15">
      <c r="A351" s="148"/>
      <c r="B351" s="148"/>
      <c r="C351" s="166"/>
      <c r="D351" s="387">
        <f t="shared" si="1"/>
        <v>63</v>
      </c>
      <c r="E351" s="497"/>
      <c r="F351" s="498"/>
      <c r="G351" s="498"/>
      <c r="H351" s="498"/>
      <c r="I351" s="498"/>
      <c r="J351" s="498"/>
      <c r="K351" s="498"/>
      <c r="L351" s="499"/>
      <c r="M351" s="329" t="s">
        <v>191</v>
      </c>
      <c r="N351" s="329"/>
      <c r="O351" s="329"/>
      <c r="P351" s="500"/>
      <c r="Q351" s="35"/>
      <c r="R351" s="36"/>
      <c r="S351" s="37"/>
      <c r="T351" s="38"/>
      <c r="U351" s="38"/>
      <c r="V351" s="38"/>
      <c r="W351" s="38"/>
      <c r="X351" s="38"/>
      <c r="Y351" s="39"/>
      <c r="Z351" s="154"/>
    </row>
    <row r="352" spans="1:26" ht="20.100000000000001" customHeight="1" x14ac:dyDescent="0.15">
      <c r="A352" s="148">
        <f>IF(AND(TRIM($M352)&lt;&gt;"",  OR(TRIM($Q352)="", TRIM($S352)="")), 1001,0)</f>
        <v>0</v>
      </c>
      <c r="B352" s="148"/>
      <c r="C352" s="166"/>
      <c r="D352" s="387">
        <f t="shared" si="1"/>
        <v>64</v>
      </c>
      <c r="E352" s="501"/>
      <c r="F352" s="498"/>
      <c r="G352" s="498"/>
      <c r="H352" s="498"/>
      <c r="I352" s="498"/>
      <c r="J352" s="502"/>
      <c r="K352" s="498"/>
      <c r="L352" s="499"/>
      <c r="M352" s="35"/>
      <c r="N352" s="45"/>
      <c r="O352" s="45"/>
      <c r="P352" s="46"/>
      <c r="Q352" s="35"/>
      <c r="R352" s="36"/>
      <c r="S352" s="37"/>
      <c r="T352" s="38"/>
      <c r="U352" s="38"/>
      <c r="V352" s="38"/>
      <c r="W352" s="38"/>
      <c r="X352" s="38"/>
      <c r="Y352" s="39"/>
      <c r="Z352" s="154"/>
    </row>
    <row r="353" spans="1:27" ht="20.100000000000001" customHeight="1" x14ac:dyDescent="0.15">
      <c r="A353" s="148">
        <f>IF(AND(TRIM($M353)&lt;&gt;"",  OR(TRIM($Q353)="", TRIM($S353)="")), 1001,0)</f>
        <v>0</v>
      </c>
      <c r="B353" s="148"/>
      <c r="C353" s="166"/>
      <c r="D353" s="387">
        <f t="shared" si="1"/>
        <v>65</v>
      </c>
      <c r="E353" s="501"/>
      <c r="F353" s="498"/>
      <c r="G353" s="498"/>
      <c r="H353" s="498"/>
      <c r="I353" s="498"/>
      <c r="J353" s="502"/>
      <c r="K353" s="498"/>
      <c r="L353" s="499"/>
      <c r="M353" s="35"/>
      <c r="N353" s="45"/>
      <c r="O353" s="45"/>
      <c r="P353" s="46"/>
      <c r="Q353" s="35"/>
      <c r="R353" s="36"/>
      <c r="S353" s="37"/>
      <c r="T353" s="38"/>
      <c r="U353" s="38"/>
      <c r="V353" s="38"/>
      <c r="W353" s="38"/>
      <c r="X353" s="38"/>
      <c r="Y353" s="39"/>
      <c r="Z353" s="154"/>
    </row>
    <row r="354" spans="1:27" ht="20.100000000000001" customHeight="1" x14ac:dyDescent="0.15">
      <c r="A354" s="148">
        <f>IF(AND(TRIM($M354)&lt;&gt;"",  OR(TRIM($Q354)="", TRIM($S354)="")), 1001,0)</f>
        <v>0</v>
      </c>
      <c r="B354" s="148"/>
      <c r="C354" s="166"/>
      <c r="D354" s="392">
        <f t="shared" si="1"/>
        <v>66</v>
      </c>
      <c r="E354" s="503"/>
      <c r="F354" s="504"/>
      <c r="G354" s="504"/>
      <c r="H354" s="504"/>
      <c r="I354" s="504"/>
      <c r="J354" s="505"/>
      <c r="K354" s="504"/>
      <c r="L354" s="506"/>
      <c r="M354" s="40"/>
      <c r="N354" s="47"/>
      <c r="O354" s="47"/>
      <c r="P354" s="48"/>
      <c r="Q354" s="40"/>
      <c r="R354" s="41"/>
      <c r="S354" s="42"/>
      <c r="T354" s="43"/>
      <c r="U354" s="43"/>
      <c r="V354" s="43"/>
      <c r="W354" s="43"/>
      <c r="X354" s="43"/>
      <c r="Y354" s="44"/>
      <c r="Z354" s="154"/>
    </row>
    <row r="355" spans="1:27" ht="15.75" customHeight="1" x14ac:dyDescent="0.15">
      <c r="A355" s="148"/>
      <c r="B355" s="148"/>
      <c r="C355" s="166"/>
      <c r="D355" s="507" t="s">
        <v>78</v>
      </c>
      <c r="E355" s="184" t="s">
        <v>79</v>
      </c>
      <c r="F355" s="163"/>
      <c r="G355" s="163"/>
      <c r="H355" s="163"/>
      <c r="I355" s="508"/>
      <c r="J355" s="509"/>
      <c r="K355" s="509"/>
      <c r="L355" s="509"/>
      <c r="M355" s="510"/>
      <c r="N355" s="511"/>
      <c r="O355" s="510"/>
      <c r="P355" s="510"/>
      <c r="Q355" s="179"/>
      <c r="R355" s="181"/>
      <c r="S355" s="179"/>
      <c r="T355" s="512"/>
      <c r="U355" s="512"/>
      <c r="V355" s="512"/>
      <c r="W355" s="512"/>
      <c r="X355" s="512"/>
      <c r="Y355" s="179"/>
      <c r="Z355" s="171"/>
      <c r="AA355" s="162"/>
    </row>
    <row r="356" spans="1:27" ht="15.75" customHeight="1" x14ac:dyDescent="0.15">
      <c r="A356" s="148"/>
      <c r="B356" s="148"/>
      <c r="C356" s="166"/>
      <c r="D356" s="507" t="s">
        <v>80</v>
      </c>
      <c r="E356" s="184" t="s">
        <v>81</v>
      </c>
      <c r="G356" s="203"/>
      <c r="H356" s="203"/>
      <c r="I356" s="203"/>
      <c r="J356" s="203"/>
      <c r="K356" s="203"/>
      <c r="L356" s="203"/>
      <c r="M356" s="203"/>
      <c r="N356" s="203"/>
      <c r="O356" s="203"/>
      <c r="P356" s="203"/>
      <c r="Q356" s="203"/>
      <c r="R356" s="203"/>
      <c r="S356" s="203"/>
      <c r="T356" s="203"/>
      <c r="U356" s="203"/>
      <c r="V356" s="203"/>
      <c r="W356" s="203"/>
      <c r="X356" s="203"/>
      <c r="Y356" s="203"/>
      <c r="Z356" s="333"/>
      <c r="AA356" s="203"/>
    </row>
    <row r="357" spans="1:27" ht="15.75" customHeight="1" x14ac:dyDescent="0.15">
      <c r="A357" s="148"/>
      <c r="B357" s="148"/>
      <c r="C357" s="166"/>
      <c r="D357" s="507" t="s">
        <v>82</v>
      </c>
      <c r="E357" s="184" t="s">
        <v>83</v>
      </c>
      <c r="G357" s="203"/>
      <c r="H357" s="203"/>
      <c r="I357" s="203"/>
      <c r="J357" s="203"/>
      <c r="K357" s="203"/>
      <c r="L357" s="203"/>
      <c r="M357" s="203"/>
      <c r="N357" s="203"/>
      <c r="O357" s="203"/>
      <c r="P357" s="203"/>
      <c r="Q357" s="203"/>
      <c r="R357" s="203"/>
      <c r="S357" s="203"/>
      <c r="T357" s="203"/>
      <c r="U357" s="203"/>
      <c r="V357" s="203"/>
      <c r="W357" s="203"/>
      <c r="X357" s="203"/>
      <c r="Y357" s="203"/>
      <c r="Z357" s="333"/>
      <c r="AA357" s="203"/>
    </row>
    <row r="358" spans="1:27" ht="20.100000000000001" customHeight="1" x14ac:dyDescent="0.15">
      <c r="A358" s="148"/>
      <c r="B358" s="148"/>
      <c r="C358" s="166"/>
      <c r="G358" s="203"/>
      <c r="H358" s="203"/>
      <c r="I358" s="203"/>
      <c r="J358" s="203"/>
      <c r="K358" s="203"/>
      <c r="L358" s="203"/>
      <c r="M358" s="203"/>
      <c r="N358" s="203"/>
      <c r="O358" s="203"/>
      <c r="P358" s="203"/>
      <c r="Q358" s="203"/>
      <c r="R358" s="203"/>
      <c r="S358" s="203"/>
      <c r="T358" s="203"/>
      <c r="U358" s="203"/>
      <c r="V358" s="203"/>
      <c r="W358" s="203"/>
      <c r="X358" s="203"/>
      <c r="Y358" s="203"/>
      <c r="Z358" s="333"/>
      <c r="AA358" s="203"/>
    </row>
    <row r="359" spans="1:27" ht="20.100000000000001" customHeight="1" x14ac:dyDescent="0.15">
      <c r="A359" s="148"/>
      <c r="B359" s="148"/>
      <c r="C359" s="175"/>
      <c r="D359" s="176"/>
      <c r="E359" s="176"/>
      <c r="F359" s="176"/>
      <c r="G359" s="176"/>
      <c r="H359" s="176"/>
      <c r="I359" s="176"/>
      <c r="J359" s="176"/>
      <c r="K359" s="176"/>
      <c r="L359" s="176"/>
      <c r="M359" s="176"/>
      <c r="N359" s="176"/>
      <c r="O359" s="177"/>
      <c r="P359" s="177"/>
      <c r="Q359" s="177"/>
      <c r="R359" s="513"/>
      <c r="S359" s="177"/>
      <c r="T359" s="514"/>
      <c r="U359" s="514"/>
      <c r="V359" s="514"/>
      <c r="W359" s="514"/>
      <c r="X359" s="514"/>
      <c r="Y359" s="177"/>
      <c r="Z359" s="178"/>
    </row>
    <row r="360" spans="1:27" ht="15.75" customHeight="1" x14ac:dyDescent="0.15">
      <c r="A360" s="148"/>
      <c r="B360" s="148"/>
      <c r="C360" s="162"/>
      <c r="D360" s="162"/>
      <c r="E360" s="162"/>
      <c r="F360" s="162"/>
      <c r="G360" s="162"/>
      <c r="H360" s="162"/>
      <c r="I360" s="162"/>
      <c r="J360" s="179"/>
      <c r="K360" s="179"/>
      <c r="L360" s="179"/>
      <c r="M360" s="179"/>
      <c r="N360" s="179"/>
      <c r="O360" s="179"/>
      <c r="P360" s="179"/>
      <c r="Q360" s="179"/>
      <c r="R360" s="179"/>
      <c r="S360" s="179"/>
      <c r="T360" s="179"/>
      <c r="U360" s="179"/>
      <c r="V360" s="179"/>
      <c r="W360" s="179"/>
      <c r="X360" s="179"/>
      <c r="Y360" s="179"/>
      <c r="Z360" s="180"/>
    </row>
  </sheetData>
  <sheetProtection algorithmName="SHA-512" hashValue="i+gSMcGBfUUxdh4QwREueNvl/Sj29UO3nD8yhGK75vL0oJZsS2p3aECfKijMNDClRqSX4+JRDvUedUvNnTPEbw==" saltValue="dH098xbMP8nItTL43a2cvw==" spinCount="100000" sheet="1" objects="1" scenarios="1"/>
  <dataConsolidate/>
  <mergeCells count="330">
    <mergeCell ref="G345:J345"/>
    <mergeCell ref="G346:J346"/>
    <mergeCell ref="G347:J347"/>
    <mergeCell ref="F348:J348"/>
    <mergeCell ref="F334:J334"/>
    <mergeCell ref="F335:J335"/>
    <mergeCell ref="F336:J336"/>
    <mergeCell ref="F337:J337"/>
    <mergeCell ref="F338:J338"/>
    <mergeCell ref="E339:J339"/>
    <mergeCell ref="G340:J340"/>
    <mergeCell ref="G341:J341"/>
    <mergeCell ref="G342:J342"/>
    <mergeCell ref="F340:F347"/>
    <mergeCell ref="E340:E348"/>
    <mergeCell ref="E309:E338"/>
    <mergeCell ref="G327:J327"/>
    <mergeCell ref="G328:J328"/>
    <mergeCell ref="G329:J329"/>
    <mergeCell ref="F330:J330"/>
    <mergeCell ref="F331:J331"/>
    <mergeCell ref="F332:J332"/>
    <mergeCell ref="F333:J333"/>
    <mergeCell ref="G343:J343"/>
    <mergeCell ref="G344:J344"/>
    <mergeCell ref="G318:J318"/>
    <mergeCell ref="G319:J319"/>
    <mergeCell ref="G320:J320"/>
    <mergeCell ref="G321:J321"/>
    <mergeCell ref="G322:J322"/>
    <mergeCell ref="G323:J323"/>
    <mergeCell ref="G324:J324"/>
    <mergeCell ref="G325:J325"/>
    <mergeCell ref="G326:J326"/>
    <mergeCell ref="D289:Y289"/>
    <mergeCell ref="M290:P290"/>
    <mergeCell ref="F298:J298"/>
    <mergeCell ref="F299:J299"/>
    <mergeCell ref="F300:J300"/>
    <mergeCell ref="F301:J301"/>
    <mergeCell ref="F302:J302"/>
    <mergeCell ref="F303:J303"/>
    <mergeCell ref="F304:J304"/>
    <mergeCell ref="E291:E293"/>
    <mergeCell ref="D290:J290"/>
    <mergeCell ref="F291:J291"/>
    <mergeCell ref="F292:J292"/>
    <mergeCell ref="F293:J293"/>
    <mergeCell ref="F294:J294"/>
    <mergeCell ref="F295:J295"/>
    <mergeCell ref="F296:J296"/>
    <mergeCell ref="F297:J297"/>
    <mergeCell ref="E294:E308"/>
    <mergeCell ref="F305:J305"/>
    <mergeCell ref="F306:J306"/>
    <mergeCell ref="F307:J307"/>
    <mergeCell ref="F308:J308"/>
    <mergeCell ref="E269:L269"/>
    <mergeCell ref="E270:L270"/>
    <mergeCell ref="E271:L271"/>
    <mergeCell ref="E272:L272"/>
    <mergeCell ref="E273:L273"/>
    <mergeCell ref="E274:L274"/>
    <mergeCell ref="E275:L275"/>
    <mergeCell ref="E276:L276"/>
    <mergeCell ref="E277:L277"/>
    <mergeCell ref="F260:L260"/>
    <mergeCell ref="F261:L261"/>
    <mergeCell ref="F262:L262"/>
    <mergeCell ref="F263:L263"/>
    <mergeCell ref="F264:L264"/>
    <mergeCell ref="F265:L265"/>
    <mergeCell ref="F266:L266"/>
    <mergeCell ref="F267:L267"/>
    <mergeCell ref="E268:L268"/>
    <mergeCell ref="I20:M20"/>
    <mergeCell ref="C281:H281"/>
    <mergeCell ref="O222:R222"/>
    <mergeCell ref="I284:M284"/>
    <mergeCell ref="I193:M193"/>
    <mergeCell ref="I194:M194"/>
    <mergeCell ref="I197:M197"/>
    <mergeCell ref="J227:Z227"/>
    <mergeCell ref="I200:M200"/>
    <mergeCell ref="I201:M201"/>
    <mergeCell ref="I202:M202"/>
    <mergeCell ref="I203:M203"/>
    <mergeCell ref="C239:H239"/>
    <mergeCell ref="E242:L242"/>
    <mergeCell ref="E250:L250"/>
    <mergeCell ref="E251:L251"/>
    <mergeCell ref="E252:L252"/>
    <mergeCell ref="E253:L253"/>
    <mergeCell ref="E254:L254"/>
    <mergeCell ref="E255:L255"/>
    <mergeCell ref="F256:L256"/>
    <mergeCell ref="F257:L257"/>
    <mergeCell ref="F258:L258"/>
    <mergeCell ref="F259:L259"/>
    <mergeCell ref="I79:Y79"/>
    <mergeCell ref="I63:M63"/>
    <mergeCell ref="J76:Y76"/>
    <mergeCell ref="I71:Y71"/>
    <mergeCell ref="I75:Y75"/>
    <mergeCell ref="I28:Y28"/>
    <mergeCell ref="I30:Y30"/>
    <mergeCell ref="I32:Y32"/>
    <mergeCell ref="C60:H60"/>
    <mergeCell ref="I73:Y73"/>
    <mergeCell ref="J74:Y74"/>
    <mergeCell ref="I34:M34"/>
    <mergeCell ref="W1:Z1"/>
    <mergeCell ref="P213:R213"/>
    <mergeCell ref="L215:O215"/>
    <mergeCell ref="P215:R215"/>
    <mergeCell ref="I85:M85"/>
    <mergeCell ref="I120:M120"/>
    <mergeCell ref="I114:Y114"/>
    <mergeCell ref="I122:Y122"/>
    <mergeCell ref="I87:Y87"/>
    <mergeCell ref="S175:Y175"/>
    <mergeCell ref="S176:Y176"/>
    <mergeCell ref="O178:R178"/>
    <mergeCell ref="E212:Y212"/>
    <mergeCell ref="S181:Y181"/>
    <mergeCell ref="I22:Y22"/>
    <mergeCell ref="I24:Y24"/>
    <mergeCell ref="I26:Y26"/>
    <mergeCell ref="I38:Y38"/>
    <mergeCell ref="I69:M69"/>
    <mergeCell ref="I83:M83"/>
    <mergeCell ref="I40:M40"/>
    <mergeCell ref="I77:Y77"/>
    <mergeCell ref="I36:M36"/>
    <mergeCell ref="I81:Y81"/>
    <mergeCell ref="I230:M230"/>
    <mergeCell ref="I231:M231"/>
    <mergeCell ref="I232:M232"/>
    <mergeCell ref="I233:M233"/>
    <mergeCell ref="M242:P242"/>
    <mergeCell ref="L218:O218"/>
    <mergeCell ref="P218:Q218"/>
    <mergeCell ref="K217:K218"/>
    <mergeCell ref="M248:P248"/>
    <mergeCell ref="I229:M229"/>
    <mergeCell ref="I235:M235"/>
    <mergeCell ref="C109:H109"/>
    <mergeCell ref="D111:Y111"/>
    <mergeCell ref="K177:N177"/>
    <mergeCell ref="K178:N178"/>
    <mergeCell ref="K179:N179"/>
    <mergeCell ref="K180:N180"/>
    <mergeCell ref="O174:R174"/>
    <mergeCell ref="K174:N174"/>
    <mergeCell ref="I192:M192"/>
    <mergeCell ref="O169:Q169"/>
    <mergeCell ref="I171:M171"/>
    <mergeCell ref="O171:Q171"/>
    <mergeCell ref="I189:M189"/>
    <mergeCell ref="I190:M190"/>
    <mergeCell ref="I118:M118"/>
    <mergeCell ref="C146:H146"/>
    <mergeCell ref="I149:M149"/>
    <mergeCell ref="I116:Y116"/>
    <mergeCell ref="I112:Y112"/>
    <mergeCell ref="O176:R176"/>
    <mergeCell ref="O177:R177"/>
    <mergeCell ref="S180:Y180"/>
    <mergeCell ref="E192:H192"/>
    <mergeCell ref="I286:M286"/>
    <mergeCell ref="M291:P293"/>
    <mergeCell ref="M294:P294"/>
    <mergeCell ref="L294:L308"/>
    <mergeCell ref="M295:P308"/>
    <mergeCell ref="E243:L243"/>
    <mergeCell ref="E244:L244"/>
    <mergeCell ref="E245:L245"/>
    <mergeCell ref="E246:L246"/>
    <mergeCell ref="E247:L247"/>
    <mergeCell ref="E248:L248"/>
    <mergeCell ref="E249:L249"/>
    <mergeCell ref="M249:P249"/>
    <mergeCell ref="M250:P250"/>
    <mergeCell ref="M251:P251"/>
    <mergeCell ref="M252:P252"/>
    <mergeCell ref="M253:P253"/>
    <mergeCell ref="M254:P254"/>
    <mergeCell ref="M255:P255"/>
    <mergeCell ref="M256:P256"/>
    <mergeCell ref="M257:P257"/>
    <mergeCell ref="M258:P258"/>
    <mergeCell ref="M259:P259"/>
    <mergeCell ref="M260:P260"/>
    <mergeCell ref="L216:O216"/>
    <mergeCell ref="P216:Q216"/>
    <mergeCell ref="L217:O217"/>
    <mergeCell ref="P217:Q217"/>
    <mergeCell ref="C13:H13"/>
    <mergeCell ref="C166:H166"/>
    <mergeCell ref="I153:Y153"/>
    <mergeCell ref="I155:Y155"/>
    <mergeCell ref="I151:M151"/>
    <mergeCell ref="I159:M159"/>
    <mergeCell ref="I161:M161"/>
    <mergeCell ref="I157:Y157"/>
    <mergeCell ref="O181:R181"/>
    <mergeCell ref="K181:N181"/>
    <mergeCell ref="I169:M169"/>
    <mergeCell ref="S174:Y174"/>
    <mergeCell ref="S179:Y179"/>
    <mergeCell ref="O175:R175"/>
    <mergeCell ref="O179:R179"/>
    <mergeCell ref="E214:J214"/>
    <mergeCell ref="S177:Y177"/>
    <mergeCell ref="S178:Y178"/>
    <mergeCell ref="I191:M191"/>
    <mergeCell ref="C186:H186"/>
    <mergeCell ref="E193:H193"/>
    <mergeCell ref="G316:J316"/>
    <mergeCell ref="G317:J317"/>
    <mergeCell ref="E256:E267"/>
    <mergeCell ref="K175:N175"/>
    <mergeCell ref="K176:N176"/>
    <mergeCell ref="E175:J175"/>
    <mergeCell ref="E176:J176"/>
    <mergeCell ref="E177:J177"/>
    <mergeCell ref="E178:J178"/>
    <mergeCell ref="E179:J179"/>
    <mergeCell ref="E180:J180"/>
    <mergeCell ref="E181:J181"/>
    <mergeCell ref="E189:H189"/>
    <mergeCell ref="E190:H190"/>
    <mergeCell ref="E191:H191"/>
    <mergeCell ref="E230:H230"/>
    <mergeCell ref="E231:H231"/>
    <mergeCell ref="E232:H232"/>
    <mergeCell ref="E233:H233"/>
    <mergeCell ref="E209:H209"/>
    <mergeCell ref="E194:H194"/>
    <mergeCell ref="E200:H200"/>
    <mergeCell ref="E201:H201"/>
    <mergeCell ref="E202:H202"/>
    <mergeCell ref="M330:Y338"/>
    <mergeCell ref="M339:P339"/>
    <mergeCell ref="M340:P347"/>
    <mergeCell ref="Q340:R347"/>
    <mergeCell ref="Q339:R339"/>
    <mergeCell ref="S339:Y339"/>
    <mergeCell ref="S340:Y347"/>
    <mergeCell ref="F309:F329"/>
    <mergeCell ref="Q290:R290"/>
    <mergeCell ref="S290:Y290"/>
    <mergeCell ref="Q291:R293"/>
    <mergeCell ref="S291:Y293"/>
    <mergeCell ref="Q294:R294"/>
    <mergeCell ref="S294:Y294"/>
    <mergeCell ref="Q295:Y308"/>
    <mergeCell ref="Q309:R329"/>
    <mergeCell ref="S309:Y329"/>
    <mergeCell ref="G309:J309"/>
    <mergeCell ref="G310:J310"/>
    <mergeCell ref="G311:J311"/>
    <mergeCell ref="G312:J312"/>
    <mergeCell ref="G313:J313"/>
    <mergeCell ref="G314:J314"/>
    <mergeCell ref="G315:J315"/>
    <mergeCell ref="D62:Y62"/>
    <mergeCell ref="E349:L354"/>
    <mergeCell ref="Q353:R353"/>
    <mergeCell ref="S353:Y353"/>
    <mergeCell ref="Q354:R354"/>
    <mergeCell ref="S354:Y354"/>
    <mergeCell ref="M350:P350"/>
    <mergeCell ref="M351:P351"/>
    <mergeCell ref="M348:P348"/>
    <mergeCell ref="M349:P349"/>
    <mergeCell ref="M352:P352"/>
    <mergeCell ref="M353:P353"/>
    <mergeCell ref="M354:P354"/>
    <mergeCell ref="Q348:R348"/>
    <mergeCell ref="S348:Y348"/>
    <mergeCell ref="Q349:R349"/>
    <mergeCell ref="S349:Y349"/>
    <mergeCell ref="Q351:R351"/>
    <mergeCell ref="S351:Y351"/>
    <mergeCell ref="Q352:R352"/>
    <mergeCell ref="S352:Y352"/>
    <mergeCell ref="Q350:R350"/>
    <mergeCell ref="S350:Y350"/>
    <mergeCell ref="M309:P329"/>
    <mergeCell ref="E174:J174"/>
    <mergeCell ref="I207:M207"/>
    <mergeCell ref="I208:M208"/>
    <mergeCell ref="I209:M209"/>
    <mergeCell ref="M243:P243"/>
    <mergeCell ref="M244:P244"/>
    <mergeCell ref="M245:P245"/>
    <mergeCell ref="M246:P246"/>
    <mergeCell ref="M247:P247"/>
    <mergeCell ref="E213:J213"/>
    <mergeCell ref="O180:R180"/>
    <mergeCell ref="E203:H203"/>
    <mergeCell ref="E207:H207"/>
    <mergeCell ref="E208:H208"/>
    <mergeCell ref="E215:J215"/>
    <mergeCell ref="E216:J216"/>
    <mergeCell ref="E217:J218"/>
    <mergeCell ref="L213:O213"/>
    <mergeCell ref="E229:H229"/>
    <mergeCell ref="I220:M220"/>
    <mergeCell ref="I222:M222"/>
    <mergeCell ref="I224:M224"/>
    <mergeCell ref="I226:M226"/>
    <mergeCell ref="M270:P270"/>
    <mergeCell ref="M271:P271"/>
    <mergeCell ref="M272:P272"/>
    <mergeCell ref="M273:P273"/>
    <mergeCell ref="M274:P274"/>
    <mergeCell ref="M275:P275"/>
    <mergeCell ref="M276:P276"/>
    <mergeCell ref="M277:P277"/>
    <mergeCell ref="M261:P261"/>
    <mergeCell ref="M262:P262"/>
    <mergeCell ref="M263:P263"/>
    <mergeCell ref="M264:P264"/>
    <mergeCell ref="M265:P265"/>
    <mergeCell ref="M266:P266"/>
    <mergeCell ref="M267:P267"/>
    <mergeCell ref="M268:P268"/>
    <mergeCell ref="M269:P269"/>
  </mergeCells>
  <phoneticPr fontId="5"/>
  <conditionalFormatting sqref="I20:M20">
    <cfRule type="expression" dxfId="116" priority="117" stopIfTrue="1">
      <formula>TRIM($I20)=""</formula>
    </cfRule>
  </conditionalFormatting>
  <conditionalFormatting sqref="I22:Y22">
    <cfRule type="expression" dxfId="115" priority="116" stopIfTrue="1">
      <formula>AND(TRIM($I22)&lt;&gt;"", OR(ISERROR(FIND("@"&amp;LEFT($I22,3)&amp;"@", 都道府県3))=FALSE, ISERROR(FIND("@"&amp;LEFT($I22,4)&amp;"@",都道府県4))=FALSE))=FALSE</formula>
    </cfRule>
  </conditionalFormatting>
  <conditionalFormatting sqref="I24:Y24">
    <cfRule type="expression" dxfId="114" priority="115" stopIfTrue="1">
      <formula>TRIM($I24)=""</formula>
    </cfRule>
  </conditionalFormatting>
  <conditionalFormatting sqref="I26:Y26">
    <cfRule type="expression" dxfId="113" priority="114" stopIfTrue="1">
      <formula>TRIM($I26)=""</formula>
    </cfRule>
  </conditionalFormatting>
  <conditionalFormatting sqref="I28:Y28">
    <cfRule type="expression" dxfId="112" priority="113" stopIfTrue="1">
      <formula>TRIM($I28)=""</formula>
    </cfRule>
  </conditionalFormatting>
  <conditionalFormatting sqref="I30:Y30">
    <cfRule type="expression" dxfId="111" priority="112" stopIfTrue="1">
      <formula>TRIM($I30)=""</formula>
    </cfRule>
  </conditionalFormatting>
  <conditionalFormatting sqref="I32:Y32">
    <cfRule type="expression" dxfId="110" priority="111" stopIfTrue="1">
      <formula>TRIM($I32)=""</formula>
    </cfRule>
  </conditionalFormatting>
  <conditionalFormatting sqref="I34:M34">
    <cfRule type="expression" dxfId="109" priority="110" stopIfTrue="1">
      <formula>NOT(AND(TRIM($I34)&lt;&gt;"",ISNUMBER(VALUE(SUBSTITUTE($I34,"-","")))))</formula>
    </cfRule>
  </conditionalFormatting>
  <conditionalFormatting sqref="I36:M36">
    <cfRule type="expression" dxfId="108" priority="109" stopIfTrue="1">
      <formula>NOT(AND(TRIM($I36)&lt;&gt;"",ISNUMBER(VALUE(SUBSTITUTE($I36,"-","")))))</formula>
    </cfRule>
  </conditionalFormatting>
  <conditionalFormatting sqref="I40:M40">
    <cfRule type="expression" dxfId="107" priority="108" stopIfTrue="1">
      <formula>AND($I40&lt;&gt;"一致する", $I40&lt;&gt;"一致しない")</formula>
    </cfRule>
  </conditionalFormatting>
  <conditionalFormatting sqref="I63:M63">
    <cfRule type="expression" dxfId="106" priority="107" stopIfTrue="1">
      <formula>AND($I63&lt;&gt;"しない", $I63&lt;&gt;"する")</formula>
    </cfRule>
  </conditionalFormatting>
  <conditionalFormatting sqref="I69:M69">
    <cfRule type="expression" dxfId="105" priority="106" stopIfTrue="1">
      <formula>OR(AND($I63="する",TRIM($I69)=""),AND($I63="しない",NOT(ISBLANK($I69))))</formula>
    </cfRule>
  </conditionalFormatting>
  <conditionalFormatting sqref="I71:Y71">
    <cfRule type="expression" dxfId="104" priority="105" stopIfTrue="1">
      <formula>OR(AND($I63="する",AND($I71&lt;&gt;"", OR(ISERROR(FIND("@"&amp;LEFT($I71,3)&amp;"@", 都道府県3))=FALSE, ISERROR(FIND("@"&amp;LEFT($I71,4)&amp;"@",都道府県4))=FALSE))=FALSE),AND($I63="しない",NOT(ISBLANK($I71))))</formula>
    </cfRule>
  </conditionalFormatting>
  <conditionalFormatting sqref="I73:Y73">
    <cfRule type="expression" dxfId="103" priority="104" stopIfTrue="1">
      <formula>OR(AND($I63="する",TRIM($I73)=""),AND($I63="しない",NOT(ISBLANK($I73))))</formula>
    </cfRule>
  </conditionalFormatting>
  <conditionalFormatting sqref="I75:Y75">
    <cfRule type="expression" dxfId="102" priority="103" stopIfTrue="1">
      <formula>OR(AND($I63="する",TRIM($I75)=""),AND($I63="しない",NOT(ISBLANK($I75))))</formula>
    </cfRule>
  </conditionalFormatting>
  <conditionalFormatting sqref="I77:Y77">
    <cfRule type="expression" dxfId="101" priority="102" stopIfTrue="1">
      <formula>OR(AND($I63="する",TRIM($I77)=""),AND($I63="しない",NOT(ISBLANK($I77))))</formula>
    </cfRule>
  </conditionalFormatting>
  <conditionalFormatting sqref="I79:Y79">
    <cfRule type="expression" dxfId="100" priority="101" stopIfTrue="1">
      <formula>OR(AND($I63="する",TRIM($I79)=""),AND($I63="しない",NOT(ISBLANK($I79))))</formula>
    </cfRule>
  </conditionalFormatting>
  <conditionalFormatting sqref="I81:Y81">
    <cfRule type="expression" dxfId="99" priority="100" stopIfTrue="1">
      <formula>OR(AND($I63="する",TRIM($I81)=""),AND($I63="しない",NOT(ISBLANK($I81))))</formula>
    </cfRule>
  </conditionalFormatting>
  <conditionalFormatting sqref="I83:M83">
    <cfRule type="expression" dxfId="98" priority="99" stopIfTrue="1">
      <formula>OR(AND($I63="する",NOT(AND(TRIM($I83)&lt;&gt;"",ISNUMBER(VALUE(SUBSTITUTE($I83,"-","")))))), AND($I63="しない",NOT(ISBLANK($I83))))</formula>
    </cfRule>
  </conditionalFormatting>
  <conditionalFormatting sqref="I85:M85">
    <cfRule type="expression" dxfId="97" priority="98" stopIfTrue="1">
      <formula>OR(AND($I63="する",NOT(AND(TRIM($I85)&lt;&gt;"",ISNUMBER(VALUE(SUBSTITUTE($I85,"-","")))))), AND($I63="しない",NOT(ISBLANK($I85))))</formula>
    </cfRule>
  </conditionalFormatting>
  <conditionalFormatting sqref="I87:Y87">
    <cfRule type="expression" dxfId="96" priority="97" stopIfTrue="1">
      <formula>AND($I63="しない",NOT(ISBLANK($I87)))</formula>
    </cfRule>
  </conditionalFormatting>
  <conditionalFormatting sqref="I118:M118">
    <cfRule type="expression" dxfId="95" priority="96" stopIfTrue="1">
      <formula>AND(TRIM($I118)&lt;&gt;"",NOT(ISNUMBER(VALUE(SUBSTITUTE($I118,"-","")))))</formula>
    </cfRule>
  </conditionalFormatting>
  <conditionalFormatting sqref="I120:M120">
    <cfRule type="expression" dxfId="94" priority="95" stopIfTrue="1">
      <formula>AND(TRIM($I120)&lt;&gt;"",NOT(ISNUMBER(VALUE(SUBSTITUTE($I120,"-","")))))</formula>
    </cfRule>
  </conditionalFormatting>
  <conditionalFormatting sqref="I149:M149">
    <cfRule type="expression" dxfId="93" priority="94" stopIfTrue="1">
      <formula>AND($I149&lt;&gt;"しない", $I149&lt;&gt;"する")</formula>
    </cfRule>
  </conditionalFormatting>
  <conditionalFormatting sqref="I151:M151">
    <cfRule type="expression" dxfId="92" priority="93" stopIfTrue="1">
      <formula>AND($I149="する",TRIM($I151)="")</formula>
    </cfRule>
  </conditionalFormatting>
  <conditionalFormatting sqref="I153:Y153">
    <cfRule type="expression" dxfId="91" priority="92" stopIfTrue="1">
      <formula>AND($I149="する",TRIM($I153)="")</formula>
    </cfRule>
  </conditionalFormatting>
  <conditionalFormatting sqref="I157:Y157">
    <cfRule type="expression" dxfId="90" priority="91" stopIfTrue="1">
      <formula>AND($I149="する",TRIM($I157)="")</formula>
    </cfRule>
  </conditionalFormatting>
  <conditionalFormatting sqref="I159:M159">
    <cfRule type="expression" dxfId="89" priority="90" stopIfTrue="1">
      <formula>AND($I149="する",NOT(AND(TRIM($I159)&lt;&gt;"",ISNUMBER(VALUE(SUBSTITUTE($I159,"-",""))))))</formula>
    </cfRule>
  </conditionalFormatting>
  <conditionalFormatting sqref="I161:M161">
    <cfRule type="expression" dxfId="88" priority="89" stopIfTrue="1">
      <formula>AND($I149="する",AND(TRIM($I161)&lt;&gt;"",NOT(ISNUMBER(VALUE(SUBSTITUTE($I161,"-",""))))))</formula>
    </cfRule>
  </conditionalFormatting>
  <conditionalFormatting sqref="K214">
    <cfRule type="expression" dxfId="87" priority="88" stopIfTrue="1">
      <formula>$A213&lt;&gt;0</formula>
    </cfRule>
  </conditionalFormatting>
  <conditionalFormatting sqref="K215">
    <cfRule type="expression" dxfId="86" priority="87" stopIfTrue="1">
      <formula>$A213&lt;&gt;0</formula>
    </cfRule>
  </conditionalFormatting>
  <conditionalFormatting sqref="L215:O215">
    <cfRule type="expression" dxfId="85" priority="86" stopIfTrue="1">
      <formula>$A215&lt;&gt;0</formula>
    </cfRule>
  </conditionalFormatting>
  <conditionalFormatting sqref="K216">
    <cfRule type="expression" dxfId="84" priority="85" stopIfTrue="1">
      <formula>$A213&lt;&gt;0</formula>
    </cfRule>
  </conditionalFormatting>
  <conditionalFormatting sqref="L216:O216">
    <cfRule type="expression" dxfId="83" priority="84" stopIfTrue="1">
      <formula>$A216&lt;&gt;0</formula>
    </cfRule>
  </conditionalFormatting>
  <conditionalFormatting sqref="K217:K218">
    <cfRule type="expression" dxfId="82" priority="83" stopIfTrue="1">
      <formula>$A213&lt;&gt;0</formula>
    </cfRule>
  </conditionalFormatting>
  <conditionalFormatting sqref="L217:O217">
    <cfRule type="expression" dxfId="81" priority="82" stopIfTrue="1">
      <formula>AND($A217&lt;&gt;0,TRIM($L217)="")</formula>
    </cfRule>
  </conditionalFormatting>
  <conditionalFormatting sqref="P217:Q217">
    <cfRule type="expression" dxfId="80" priority="81" stopIfTrue="1">
      <formula>AND($A217&lt;&gt;0,TRIM($P217)="")</formula>
    </cfRule>
  </conditionalFormatting>
  <conditionalFormatting sqref="I220:M220">
    <cfRule type="expression" dxfId="79" priority="80" stopIfTrue="1">
      <formula>TRIM($I220)=""</formula>
    </cfRule>
  </conditionalFormatting>
  <conditionalFormatting sqref="I226:M226">
    <cfRule type="expression" dxfId="78" priority="79" stopIfTrue="1">
      <formula>TRIM($I226)=""</formula>
    </cfRule>
  </conditionalFormatting>
  <conditionalFormatting sqref="I229:M229">
    <cfRule type="expression" dxfId="77" priority="78" stopIfTrue="1">
      <formula>TRIM($I229)=""</formula>
    </cfRule>
  </conditionalFormatting>
  <conditionalFormatting sqref="I230:M230">
    <cfRule type="expression" dxfId="76" priority="77" stopIfTrue="1">
      <formula>TRIM($I230)=""</formula>
    </cfRule>
  </conditionalFormatting>
  <conditionalFormatting sqref="I231:M231">
    <cfRule type="expression" dxfId="75" priority="76" stopIfTrue="1">
      <formula>TRIM($I231)=""</formula>
    </cfRule>
  </conditionalFormatting>
  <conditionalFormatting sqref="I233:M233">
    <cfRule type="expression" dxfId="74" priority="75" stopIfTrue="1">
      <formula>TRIM($I233)=""</formula>
    </cfRule>
  </conditionalFormatting>
  <conditionalFormatting sqref="K291">
    <cfRule type="expression" dxfId="73" priority="74" stopIfTrue="1">
      <formula>希望&lt;&gt;0</formula>
    </cfRule>
  </conditionalFormatting>
  <conditionalFormatting sqref="K292">
    <cfRule type="expression" dxfId="72" priority="73" stopIfTrue="1">
      <formula>希望&lt;&gt;0</formula>
    </cfRule>
  </conditionalFormatting>
  <conditionalFormatting sqref="K293">
    <cfRule type="expression" dxfId="71" priority="72" stopIfTrue="1">
      <formula>希望&lt;&gt;0</formula>
    </cfRule>
  </conditionalFormatting>
  <conditionalFormatting sqref="K294">
    <cfRule type="expression" dxfId="70" priority="71" stopIfTrue="1">
      <formula>希望&lt;&gt;0</formula>
    </cfRule>
  </conditionalFormatting>
  <conditionalFormatting sqref="K295">
    <cfRule type="expression" dxfId="69" priority="70" stopIfTrue="1">
      <formula>希望&lt;&gt;0</formula>
    </cfRule>
  </conditionalFormatting>
  <conditionalFormatting sqref="K296">
    <cfRule type="expression" dxfId="68" priority="69" stopIfTrue="1">
      <formula>希望&lt;&gt;0</formula>
    </cfRule>
  </conditionalFormatting>
  <conditionalFormatting sqref="K297">
    <cfRule type="expression" dxfId="67" priority="68" stopIfTrue="1">
      <formula>希望&lt;&gt;0</formula>
    </cfRule>
  </conditionalFormatting>
  <conditionalFormatting sqref="K298">
    <cfRule type="expression" dxfId="66" priority="67" stopIfTrue="1">
      <formula>希望&lt;&gt;0</formula>
    </cfRule>
  </conditionalFormatting>
  <conditionalFormatting sqref="K299">
    <cfRule type="expression" dxfId="65" priority="66" stopIfTrue="1">
      <formula>希望&lt;&gt;0</formula>
    </cfRule>
  </conditionalFormatting>
  <conditionalFormatting sqref="K300">
    <cfRule type="expression" dxfId="64" priority="65" stopIfTrue="1">
      <formula>希望&lt;&gt;0</formula>
    </cfRule>
  </conditionalFormatting>
  <conditionalFormatting sqref="K301">
    <cfRule type="expression" dxfId="63" priority="64" stopIfTrue="1">
      <formula>希望&lt;&gt;0</formula>
    </cfRule>
  </conditionalFormatting>
  <conditionalFormatting sqref="K302">
    <cfRule type="expression" dxfId="62" priority="63" stopIfTrue="1">
      <formula>希望&lt;&gt;0</formula>
    </cfRule>
  </conditionalFormatting>
  <conditionalFormatting sqref="K303">
    <cfRule type="expression" dxfId="61" priority="62" stopIfTrue="1">
      <formula>希望&lt;&gt;0</formula>
    </cfRule>
  </conditionalFormatting>
  <conditionalFormatting sqref="K304">
    <cfRule type="expression" dxfId="60" priority="61" stopIfTrue="1">
      <formula>希望&lt;&gt;0</formula>
    </cfRule>
  </conditionalFormatting>
  <conditionalFormatting sqref="K305">
    <cfRule type="expression" dxfId="59" priority="60" stopIfTrue="1">
      <formula>希望&lt;&gt;0</formula>
    </cfRule>
  </conditionalFormatting>
  <conditionalFormatting sqref="K306">
    <cfRule type="expression" dxfId="58" priority="59" stopIfTrue="1">
      <formula>希望&lt;&gt;0</formula>
    </cfRule>
  </conditionalFormatting>
  <conditionalFormatting sqref="K307">
    <cfRule type="expression" dxfId="57" priority="58" stopIfTrue="1">
      <formula>希望&lt;&gt;0</formula>
    </cfRule>
  </conditionalFormatting>
  <conditionalFormatting sqref="K308">
    <cfRule type="expression" dxfId="56" priority="57" stopIfTrue="1">
      <formula>希望&lt;&gt;0</formula>
    </cfRule>
  </conditionalFormatting>
  <conditionalFormatting sqref="K309">
    <cfRule type="expression" dxfId="55" priority="56" stopIfTrue="1">
      <formula>希望&lt;&gt;0</formula>
    </cfRule>
  </conditionalFormatting>
  <conditionalFormatting sqref="K310">
    <cfRule type="expression" dxfId="54" priority="55" stopIfTrue="1">
      <formula>希望&lt;&gt;0</formula>
    </cfRule>
  </conditionalFormatting>
  <conditionalFormatting sqref="K311">
    <cfRule type="expression" dxfId="53" priority="54" stopIfTrue="1">
      <formula>希望&lt;&gt;0</formula>
    </cfRule>
  </conditionalFormatting>
  <conditionalFormatting sqref="K312">
    <cfRule type="expression" dxfId="52" priority="53" stopIfTrue="1">
      <formula>希望&lt;&gt;0</formula>
    </cfRule>
  </conditionalFormatting>
  <conditionalFormatting sqref="K313">
    <cfRule type="expression" dxfId="51" priority="52" stopIfTrue="1">
      <formula>希望&lt;&gt;0</formula>
    </cfRule>
  </conditionalFormatting>
  <conditionalFormatting sqref="K314">
    <cfRule type="expression" dxfId="50" priority="51" stopIfTrue="1">
      <formula>希望&lt;&gt;0</formula>
    </cfRule>
  </conditionalFormatting>
  <conditionalFormatting sqref="K315">
    <cfRule type="expression" dxfId="49" priority="50" stopIfTrue="1">
      <formula>希望&lt;&gt;0</formula>
    </cfRule>
  </conditionalFormatting>
  <conditionalFormatting sqref="K316">
    <cfRule type="expression" dxfId="48" priority="49" stopIfTrue="1">
      <formula>希望&lt;&gt;0</formula>
    </cfRule>
  </conditionalFormatting>
  <conditionalFormatting sqref="K317">
    <cfRule type="expression" dxfId="47" priority="48" stopIfTrue="1">
      <formula>希望&lt;&gt;0</formula>
    </cfRule>
  </conditionalFormatting>
  <conditionalFormatting sqref="K318">
    <cfRule type="expression" dxfId="46" priority="47" stopIfTrue="1">
      <formula>希望&lt;&gt;0</formula>
    </cfRule>
  </conditionalFormatting>
  <conditionalFormatting sqref="K319">
    <cfRule type="expression" dxfId="45" priority="46" stopIfTrue="1">
      <formula>希望&lt;&gt;0</formula>
    </cfRule>
  </conditionalFormatting>
  <conditionalFormatting sqref="K320">
    <cfRule type="expression" dxfId="44" priority="45" stopIfTrue="1">
      <formula>希望&lt;&gt;0</formula>
    </cfRule>
  </conditionalFormatting>
  <conditionalFormatting sqref="K321">
    <cfRule type="expression" dxfId="43" priority="44" stopIfTrue="1">
      <formula>希望&lt;&gt;0</formula>
    </cfRule>
  </conditionalFormatting>
  <conditionalFormatting sqref="K322">
    <cfRule type="expression" dxfId="42" priority="43" stopIfTrue="1">
      <formula>希望&lt;&gt;0</formula>
    </cfRule>
  </conditionalFormatting>
  <conditionalFormatting sqref="K323">
    <cfRule type="expression" dxfId="41" priority="42" stopIfTrue="1">
      <formula>希望&lt;&gt;0</formula>
    </cfRule>
  </conditionalFormatting>
  <conditionalFormatting sqref="K324">
    <cfRule type="expression" dxfId="40" priority="41" stopIfTrue="1">
      <formula>希望&lt;&gt;0</formula>
    </cfRule>
  </conditionalFormatting>
  <conditionalFormatting sqref="K325">
    <cfRule type="expression" dxfId="39" priority="40" stopIfTrue="1">
      <formula>希望&lt;&gt;0</formula>
    </cfRule>
  </conditionalFormatting>
  <conditionalFormatting sqref="K326">
    <cfRule type="expression" dxfId="38" priority="39" stopIfTrue="1">
      <formula>希望&lt;&gt;0</formula>
    </cfRule>
  </conditionalFormatting>
  <conditionalFormatting sqref="K327">
    <cfRule type="expression" dxfId="37" priority="38" stopIfTrue="1">
      <formula>希望&lt;&gt;0</formula>
    </cfRule>
  </conditionalFormatting>
  <conditionalFormatting sqref="K328">
    <cfRule type="expression" dxfId="36" priority="37" stopIfTrue="1">
      <formula>希望&lt;&gt;0</formula>
    </cfRule>
  </conditionalFormatting>
  <conditionalFormatting sqref="K329">
    <cfRule type="expression" dxfId="35" priority="36" stopIfTrue="1">
      <formula>希望&lt;&gt;0</formula>
    </cfRule>
  </conditionalFormatting>
  <conditionalFormatting sqref="K330">
    <cfRule type="expression" dxfId="34" priority="35" stopIfTrue="1">
      <formula>希望&lt;&gt;0</formula>
    </cfRule>
  </conditionalFormatting>
  <conditionalFormatting sqref="K331">
    <cfRule type="expression" dxfId="33" priority="34" stopIfTrue="1">
      <formula>希望&lt;&gt;0</formula>
    </cfRule>
  </conditionalFormatting>
  <conditionalFormatting sqref="K332">
    <cfRule type="expression" dxfId="32" priority="33" stopIfTrue="1">
      <formula>希望&lt;&gt;0</formula>
    </cfRule>
  </conditionalFormatting>
  <conditionalFormatting sqref="K333">
    <cfRule type="expression" dxfId="31" priority="32" stopIfTrue="1">
      <formula>希望&lt;&gt;0</formula>
    </cfRule>
  </conditionalFormatting>
  <conditionalFormatting sqref="K334">
    <cfRule type="expression" dxfId="30" priority="31" stopIfTrue="1">
      <formula>希望&lt;&gt;0</formula>
    </cfRule>
  </conditionalFormatting>
  <conditionalFormatting sqref="K335">
    <cfRule type="expression" dxfId="29" priority="30" stopIfTrue="1">
      <formula>希望&lt;&gt;0</formula>
    </cfRule>
  </conditionalFormatting>
  <conditionalFormatting sqref="K336">
    <cfRule type="expression" dxfId="28" priority="29" stopIfTrue="1">
      <formula>希望&lt;&gt;0</formula>
    </cfRule>
  </conditionalFormatting>
  <conditionalFormatting sqref="K337">
    <cfRule type="expression" dxfId="27" priority="28" stopIfTrue="1">
      <formula>希望&lt;&gt;0</formula>
    </cfRule>
  </conditionalFormatting>
  <conditionalFormatting sqref="K338">
    <cfRule type="expression" dxfId="26" priority="27" stopIfTrue="1">
      <formula>希望&lt;&gt;0</formula>
    </cfRule>
  </conditionalFormatting>
  <conditionalFormatting sqref="K339">
    <cfRule type="expression" dxfId="25" priority="26" stopIfTrue="1">
      <formula>希望&lt;&gt;0</formula>
    </cfRule>
  </conditionalFormatting>
  <conditionalFormatting sqref="K340">
    <cfRule type="expression" dxfId="24" priority="25" stopIfTrue="1">
      <formula>希望&lt;&gt;0</formula>
    </cfRule>
  </conditionalFormatting>
  <conditionalFormatting sqref="K341">
    <cfRule type="expression" dxfId="23" priority="24" stopIfTrue="1">
      <formula>希望&lt;&gt;0</formula>
    </cfRule>
  </conditionalFormatting>
  <conditionalFormatting sqref="K342">
    <cfRule type="expression" dxfId="22" priority="23" stopIfTrue="1">
      <formula>希望&lt;&gt;0</formula>
    </cfRule>
  </conditionalFormatting>
  <conditionalFormatting sqref="K343">
    <cfRule type="expression" dxfId="21" priority="22" stopIfTrue="1">
      <formula>希望&lt;&gt;0</formula>
    </cfRule>
  </conditionalFormatting>
  <conditionalFormatting sqref="K344">
    <cfRule type="expression" dxfId="20" priority="21" stopIfTrue="1">
      <formula>希望&lt;&gt;0</formula>
    </cfRule>
  </conditionalFormatting>
  <conditionalFormatting sqref="K345">
    <cfRule type="expression" dxfId="19" priority="20" stopIfTrue="1">
      <formula>希望&lt;&gt;0</formula>
    </cfRule>
  </conditionalFormatting>
  <conditionalFormatting sqref="K346">
    <cfRule type="expression" dxfId="18" priority="19" stopIfTrue="1">
      <formula>希望&lt;&gt;0</formula>
    </cfRule>
  </conditionalFormatting>
  <conditionalFormatting sqref="K347">
    <cfRule type="expression" dxfId="17" priority="18" stopIfTrue="1">
      <formula>希望&lt;&gt;0</formula>
    </cfRule>
  </conditionalFormatting>
  <conditionalFormatting sqref="K348">
    <cfRule type="expression" dxfId="16" priority="17" stopIfTrue="1">
      <formula>希望&lt;&gt;0</formula>
    </cfRule>
  </conditionalFormatting>
  <conditionalFormatting sqref="Q291:R293">
    <cfRule type="expression" dxfId="15" priority="16" stopIfTrue="1">
      <formula>AND(COUNTIF($K291:$K293,"○")&gt;0, TRIM($Q291)="")</formula>
    </cfRule>
  </conditionalFormatting>
  <conditionalFormatting sqref="S291:Y293">
    <cfRule type="expression" dxfId="14" priority="15" stopIfTrue="1">
      <formula>AND(COUNTIF($K291:$K293,"○")&gt;0, TRIM($S291)="")</formula>
    </cfRule>
  </conditionalFormatting>
  <conditionalFormatting sqref="Q294:R294">
    <cfRule type="expression" dxfId="13" priority="14" stopIfTrue="1">
      <formula>AND($K294="○",TRIM($Q294)="")</formula>
    </cfRule>
  </conditionalFormatting>
  <conditionalFormatting sqref="S294:Y294">
    <cfRule type="expression" dxfId="12" priority="13" stopIfTrue="1">
      <formula>AND($K294="○",TRIM($S294)="")</formula>
    </cfRule>
  </conditionalFormatting>
  <conditionalFormatting sqref="Q309:R329">
    <cfRule type="expression" dxfId="11" priority="12" stopIfTrue="1">
      <formula>AND(SUMPRODUCT(($K309:$K329&gt;="○")*($L309:$L329="○"))&gt;0,TRIM($Q309)="")</formula>
    </cfRule>
  </conditionalFormatting>
  <conditionalFormatting sqref="S309:Y329">
    <cfRule type="expression" dxfId="10" priority="11" stopIfTrue="1">
      <formula>AND(SUMPRODUCT(($K309:$K329&gt;="○")*($L309:$L329="○"))&gt;0,TRIM($S309)="")</formula>
    </cfRule>
  </conditionalFormatting>
  <conditionalFormatting sqref="Q340:R347">
    <cfRule type="expression" dxfId="9" priority="10" stopIfTrue="1">
      <formula>AND(SUMPRODUCT(($K340:$K347&gt;="○")*($L340:$L347="○"))&gt;0,TRIM(Q340)="")</formula>
    </cfRule>
  </conditionalFormatting>
  <conditionalFormatting sqref="S340:Y347">
    <cfRule type="expression" dxfId="8" priority="9" stopIfTrue="1">
      <formula>AND(SUMPRODUCT(($K340:$K347&gt;="○")*($L340:$L347="○"))&gt;0,TRIM($S340)="")</formula>
    </cfRule>
  </conditionalFormatting>
  <conditionalFormatting sqref="Q348:R348">
    <cfRule type="expression" dxfId="7" priority="8" stopIfTrue="1">
      <formula>AND($K348="○",TRIM($Q348)="")</formula>
    </cfRule>
  </conditionalFormatting>
  <conditionalFormatting sqref="S348:Y348">
    <cfRule type="expression" dxfId="6" priority="7" stopIfTrue="1">
      <formula>AND($K348="○",TRIM($S348)="")</formula>
    </cfRule>
  </conditionalFormatting>
  <conditionalFormatting sqref="Q352:R352">
    <cfRule type="expression" dxfId="5" priority="6" stopIfTrue="1">
      <formula>AND(TRIM($M352)&lt;&gt;"", TRIM($Q352)="")</formula>
    </cfRule>
  </conditionalFormatting>
  <conditionalFormatting sqref="S352:Y352">
    <cfRule type="expression" dxfId="4" priority="5" stopIfTrue="1">
      <formula>AND(TRIM($M352)&lt;&gt;"", TRIM(S352)="")</formula>
    </cfRule>
  </conditionalFormatting>
  <conditionalFormatting sqref="Q353:R353">
    <cfRule type="expression" dxfId="3" priority="4" stopIfTrue="1">
      <formula>AND(TRIM($M353)&lt;&gt;"", TRIM($Q353)="")</formula>
    </cfRule>
  </conditionalFormatting>
  <conditionalFormatting sqref="S353:Y353">
    <cfRule type="expression" dxfId="2" priority="3" stopIfTrue="1">
      <formula>AND(TRIM($M353)&lt;&gt;"", TRIM(S353)="")</formula>
    </cfRule>
  </conditionalFormatting>
  <conditionalFormatting sqref="Q354:R354">
    <cfRule type="expression" dxfId="1" priority="2" stopIfTrue="1">
      <formula>AND(TRIM($M354)&lt;&gt;"", TRIM($Q354)="")</formula>
    </cfRule>
  </conditionalFormatting>
  <conditionalFormatting sqref="S354:Y354">
    <cfRule type="expression" dxfId="0" priority="1" stopIfTrue="1">
      <formula>AND(TRIM($M354)&lt;&gt;"", TRIM(S354)="")</formula>
    </cfRule>
  </conditionalFormatting>
  <dataValidations count="237">
    <dataValidation type="whole" imeMode="halfAlpha" allowBlank="1" showInputMessage="1" showErrorMessage="1" error="7桁の数字を入力してください" sqref="I20:M20" xr:uid="{A4C34874-F439-4AA4-94D1-1BCAB509F66D}">
      <formula1>0</formula1>
      <formula2>9999999</formula2>
    </dataValidation>
    <dataValidation errorStyle="warning" imeMode="hiragana" allowBlank="1" showInputMessage="1" showErrorMessage="1" sqref="I22:Y22" xr:uid="{95B4A6FA-3CE2-43D3-9B92-3AD77C2CC5DF}"/>
    <dataValidation errorStyle="warning" imeMode="fullKatakana" allowBlank="1" showInputMessage="1" showErrorMessage="1" sqref="I24:Y24" xr:uid="{D16364AE-92AD-4807-A7C1-C67115B9A7B6}"/>
    <dataValidation errorStyle="warning" imeMode="hiragana" allowBlank="1" showInputMessage="1" showErrorMessage="1" sqref="I26:Y26" xr:uid="{33A5643C-FE1F-4665-AFB6-FCFE7B12A3A2}"/>
    <dataValidation errorStyle="warning" imeMode="hiragana" allowBlank="1" showInputMessage="1" showErrorMessage="1" sqref="I28:Y28" xr:uid="{FD789789-CF5D-466B-B9A9-6178A8BC5886}"/>
    <dataValidation errorStyle="warning" imeMode="fullKatakana" allowBlank="1" showInputMessage="1" showErrorMessage="1" sqref="I30:Y30" xr:uid="{7016055F-8EE9-4BB2-B0A1-D9A31F9A72F6}"/>
    <dataValidation errorStyle="warning" imeMode="hiragana" allowBlank="1" showInputMessage="1" showErrorMessage="1" sqref="I32:Y32" xr:uid="{F30CEC4F-48D2-4A32-A3AB-78F8482DB38D}"/>
    <dataValidation errorStyle="warning" imeMode="halfAlpha" allowBlank="1" showInputMessage="1" showErrorMessage="1" sqref="I34:M34" xr:uid="{6A53B700-E6FF-4026-9480-6D16E55122A1}"/>
    <dataValidation errorStyle="warning" imeMode="halfAlpha" allowBlank="1" showInputMessage="1" showErrorMessage="1" sqref="I36:M36" xr:uid="{08A37AAF-EEE0-4A45-A24F-383395E928C0}"/>
    <dataValidation errorStyle="warning" imeMode="halfAlpha" allowBlank="1" showInputMessage="1" showErrorMessage="1" sqref="I38:Y38" xr:uid="{6C7BF152-A78C-47BC-83B1-8C935BC59132}"/>
    <dataValidation type="list" imeMode="halfAlpha" allowBlank="1" showInputMessage="1" showErrorMessage="1" error="リストから選択してください" sqref="I40:M40" xr:uid="{45176D1D-140C-42D3-B085-B08C2C69887C}">
      <formula1>"一致する,一致しない"</formula1>
    </dataValidation>
    <dataValidation type="list" imeMode="halfAlpha" allowBlank="1" showInputMessage="1" showErrorMessage="1" error="リストから選択してください" sqref="I63:M63" xr:uid="{75C68488-B966-45C3-95E1-617CA9D8B9B3}">
      <formula1>"しない,する"</formula1>
    </dataValidation>
    <dataValidation type="whole" imeMode="halfAlpha" allowBlank="1" showInputMessage="1" showErrorMessage="1" error="7桁の数字を入力してください" sqref="I69:M69" xr:uid="{C11EB404-E528-4402-8DBE-D9BC488C8670}">
      <formula1>0</formula1>
      <formula2>9999999</formula2>
    </dataValidation>
    <dataValidation errorStyle="warning" imeMode="hiragana" allowBlank="1" showInputMessage="1" showErrorMessage="1" sqref="I71:Y71" xr:uid="{6390A1E1-5E5A-4CC4-A283-30308BE86098}"/>
    <dataValidation errorStyle="warning" imeMode="fullKatakana" allowBlank="1" showInputMessage="1" showErrorMessage="1" sqref="I73:Y73" xr:uid="{1212FE0B-F3ED-43C7-894A-AE88E281D8CD}"/>
    <dataValidation errorStyle="warning" imeMode="hiragana" allowBlank="1" showInputMessage="1" showErrorMessage="1" sqref="I75:Y75" xr:uid="{5F6D7780-17C6-412E-B5FF-2E2EF1A12687}"/>
    <dataValidation errorStyle="warning" imeMode="hiragana" allowBlank="1" showInputMessage="1" showErrorMessage="1" sqref="I77:Y77" xr:uid="{8FEB3E09-5C11-483C-864C-8FB0CE176B9F}"/>
    <dataValidation errorStyle="warning" imeMode="fullKatakana" allowBlank="1" showInputMessage="1" showErrorMessage="1" sqref="I79:Y79" xr:uid="{0B808815-C5C8-40CF-B644-8E8A0088D597}"/>
    <dataValidation errorStyle="warning" imeMode="hiragana" allowBlank="1" showInputMessage="1" showErrorMessage="1" sqref="I81:Y81" xr:uid="{4689CDCA-EECC-4FE8-8E69-4B11DF615E30}"/>
    <dataValidation errorStyle="warning" imeMode="halfAlpha" allowBlank="1" showInputMessage="1" showErrorMessage="1" sqref="I83:M83" xr:uid="{32BB83DF-DFF1-4DBF-8383-14F39058C59A}"/>
    <dataValidation errorStyle="warning" imeMode="halfAlpha" allowBlank="1" showInputMessage="1" showErrorMessage="1" sqref="I85:M85" xr:uid="{D937D2E9-7FB0-413C-ADC6-1F0AEFD74B96}"/>
    <dataValidation errorStyle="warning" imeMode="halfAlpha" allowBlank="1" showInputMessage="1" showErrorMessage="1" sqref="I87:Y87" xr:uid="{930F8C12-7877-4FB2-85AB-7930E11B2933}"/>
    <dataValidation errorStyle="warning" imeMode="hiragana" allowBlank="1" showInputMessage="1" showErrorMessage="1" sqref="I112:Y112" xr:uid="{7538F200-6CA3-47BE-9288-5BDA325CB4B3}"/>
    <dataValidation errorStyle="warning" imeMode="fullKatakana" allowBlank="1" showInputMessage="1" showErrorMessage="1" sqref="I114:Y114" xr:uid="{B4644EB4-EAFF-4418-A4DC-FBB1E9AE27D3}"/>
    <dataValidation errorStyle="warning" imeMode="hiragana" allowBlank="1" showInputMessage="1" showErrorMessage="1" sqref="I116:Y116" xr:uid="{1CACCFD4-DFE5-4F29-A04A-728F0D73E273}"/>
    <dataValidation errorStyle="warning" imeMode="halfAlpha" allowBlank="1" showInputMessage="1" showErrorMessage="1" sqref="I118:M118" xr:uid="{9AE99745-AF17-43D2-9B3C-F5A4CE4B491B}"/>
    <dataValidation errorStyle="warning" imeMode="halfAlpha" allowBlank="1" showInputMessage="1" showErrorMessage="1" sqref="I120:M120" xr:uid="{1398FEB3-A49B-4094-A6D3-4FDDC21FCEDC}"/>
    <dataValidation errorStyle="warning" imeMode="halfAlpha" allowBlank="1" showInputMessage="1" showErrorMessage="1" sqref="I122:Y122" xr:uid="{1395877C-D895-4324-83DF-1DB04E640B1E}"/>
    <dataValidation type="list" imeMode="halfAlpha" allowBlank="1" showInputMessage="1" showErrorMessage="1" error="リストから選択してください" sqref="I149:M149" xr:uid="{F8073217-4A21-421F-8FFA-5F50DA1119E6}">
      <formula1>"しない,する"</formula1>
    </dataValidation>
    <dataValidation type="whole" imeMode="halfAlpha" allowBlank="1" showInputMessage="1" showErrorMessage="1" error="7桁の数字を入力してください" sqref="I151:M151" xr:uid="{1036508D-6502-4EA1-994F-EAFD3B327EA4}">
      <formula1>0</formula1>
      <formula2>9999999</formula2>
    </dataValidation>
    <dataValidation errorStyle="warning" imeMode="hiragana" allowBlank="1" showInputMessage="1" showErrorMessage="1" sqref="I153:Y153" xr:uid="{6FCE44A5-75D2-48CB-8A12-21C1D33DFBA6}"/>
    <dataValidation errorStyle="warning" imeMode="fullKatakana" allowBlank="1" showInputMessage="1" showErrorMessage="1" sqref="I155:Y155" xr:uid="{11096CB9-0F1F-41E7-93C9-99D52980A56D}"/>
    <dataValidation errorStyle="warning" imeMode="hiragana" allowBlank="1" showInputMessage="1" showErrorMessage="1" sqref="I157:Y157" xr:uid="{44744E17-6821-44A0-82DB-6379B039B1E2}"/>
    <dataValidation errorStyle="warning" imeMode="halfAlpha" allowBlank="1" showInputMessage="1" showErrorMessage="1" sqref="I159:M159" xr:uid="{87E841A3-C9FB-411A-92E7-5F770D203B78}"/>
    <dataValidation errorStyle="warning" imeMode="halfAlpha" allowBlank="1" showInputMessage="1" showErrorMessage="1" sqref="I161:M161" xr:uid="{3C266D61-68D6-46C1-9E0B-F523D1F4C8AB}"/>
    <dataValidation type="date" imeMode="halfAlpha" allowBlank="1" showInputMessage="1" showErrorMessage="1" error="有効な日付を入力してください" sqref="I169:M169" xr:uid="{736CE74C-FE94-4AD7-84D1-F862097B1267}">
      <formula1>92</formula1>
      <formula2>73415</formula2>
    </dataValidation>
    <dataValidation type="date" imeMode="halfAlpha" allowBlank="1" showInputMessage="1" showErrorMessage="1" error="有効な日付を入力してください" sqref="O169:Q169" xr:uid="{C3A31B72-1704-4D6E-939D-CB005BC223A3}">
      <formula1>92</formula1>
      <formula2>73415</formula2>
    </dataValidation>
    <dataValidation type="date" imeMode="halfAlpha" allowBlank="1" showInputMessage="1" showErrorMessage="1" error="有効な日付を入力してください" sqref="I171:M171" xr:uid="{65C01FA0-70D5-4494-ACC6-BBE1C38373A5}">
      <formula1>92</formula1>
      <formula2>73415</formula2>
    </dataValidation>
    <dataValidation type="date" imeMode="halfAlpha" allowBlank="1" showInputMessage="1" showErrorMessage="1" error="有効な日付を入力してください" sqref="O171:Q171" xr:uid="{3306DB19-D288-418A-97B1-C61920A76CF4}">
      <formula1>92</formula1>
      <formula2>73415</formula2>
    </dataValidation>
    <dataValidation type="whole" imeMode="halfAlpha" allowBlank="1" showInputMessage="1" showErrorMessage="1" error="有効な数字を入力してください。10兆円以上になる場合は、9,999,999,999と入力してください" sqref="K175:N175" xr:uid="{FBD5595C-0AAD-48A6-AD24-D597899D1F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175:R175" xr:uid="{0A0AD6F5-415D-40B5-B773-8B1E20115AE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5:Y175" xr:uid="{4306EDED-7896-48B7-B316-70197275B9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76:N176" xr:uid="{99660794-DB49-4350-9D97-AC317DA4A5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176:R176" xr:uid="{CFA0936C-09E2-44A2-9C8D-6C50763F2F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6:Y176" xr:uid="{B39991C3-9ACD-452B-94AF-FEA8CBAE07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77:N177" xr:uid="{7F238414-154F-4896-941E-BB1CA7A687F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177:R177" xr:uid="{BFC076C6-284C-460E-BF08-9A324FE2AB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7:Y177" xr:uid="{2EAE97BB-0616-4AB0-AB8F-50E41E48BE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78:N178" xr:uid="{0A02A0E2-4662-48AC-A7A6-86CD1FEEDB6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178:R178" xr:uid="{D6766E57-93EA-4AB3-AC60-DCC8CC13CF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8:Y178" xr:uid="{4F01478A-83AC-4CE0-8434-65C8BC5513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79:N179" xr:uid="{E223E40E-D2EA-4877-B5AF-9934FAEFC6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179:R179" xr:uid="{146D4E92-A037-46F6-AC58-0D9F48DAB5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9:Y179" xr:uid="{6846C06A-DD78-4967-9C6A-5566E3361C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80:N180" xr:uid="{10F1BD0C-7374-4A06-863C-5987D3B276F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180:R180" xr:uid="{BF9CC6D0-7B56-4E4E-9D51-155F0D676BD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80:Y180" xr:uid="{40AE229E-DC3E-41E1-8D09-0405086444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0:M190" xr:uid="{C1DDCEE7-C439-434A-9AD1-4937C05CB3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1:M191" xr:uid="{F468F5A8-16BC-4A0B-9D8B-6ABD25A0A6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2:M192" xr:uid="{E674BBA2-EA68-4672-ACDF-2EACE1FE0E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3:M193" xr:uid="{D369B875-668A-4B43-BD7F-6F48A49228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7:M197" xr:uid="{A5A84742-4B64-4A7E-8A82-9B02F34AFA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0:M200" xr:uid="{89166DF4-270A-4DE2-896D-105804BE690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1:M201" xr:uid="{75B75027-AFFE-49D2-AA71-AE0ADD197D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2:M202" xr:uid="{06C3F8A1-441E-440A-9814-43F29BDB5E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3:M203" xr:uid="{223C5797-268B-4E26-A15D-D9038C351D84}">
      <formula1>-9999999999</formula1>
      <formula2>9999999999</formula2>
    </dataValidation>
    <dataValidation type="list" imeMode="halfAlpha" allowBlank="1" showInputMessage="1" showErrorMessage="1" error="リストから選択してください" sqref="K214" xr:uid="{7A22A975-AD1B-49EE-8A03-14E00A0B18A8}">
      <formula1>"○,　"</formula1>
    </dataValidation>
    <dataValidation type="list" imeMode="halfAlpha" allowBlank="1" showInputMessage="1" showErrorMessage="1" error="リストから選択してください" sqref="K215" xr:uid="{1F8CDE9C-EA12-4783-A481-C474A399820A}">
      <formula1>"○,　"</formula1>
    </dataValidation>
    <dataValidation errorStyle="warning" imeMode="hiragana" allowBlank="1" showInputMessage="1" showErrorMessage="1" sqref="L215:O215" xr:uid="{C26802AE-3D81-458B-86F8-040D42ED4E0C}"/>
    <dataValidation type="list" imeMode="halfAlpha" allowBlank="1" showInputMessage="1" showErrorMessage="1" error="リストから選択してください" sqref="K216" xr:uid="{AA36B08B-F1C1-401C-B718-B41E37E7B8C2}">
      <formula1>"○,　"</formula1>
    </dataValidation>
    <dataValidation errorStyle="warning" imeMode="hiragana" allowBlank="1" showInputMessage="1" showErrorMessage="1" sqref="L216:O216" xr:uid="{37448650-C26E-4006-8A53-8FA18697B39C}"/>
    <dataValidation type="list" imeMode="halfAlpha" allowBlank="1" showInputMessage="1" showErrorMessage="1" error="リストから選択してください" sqref="K217:K218" xr:uid="{E80BF480-42BE-42FA-BFA5-DA7267BB3AB9}">
      <formula1>"○,　"</formula1>
    </dataValidation>
    <dataValidation errorStyle="warning" imeMode="hiragana" allowBlank="1" showInputMessage="1" showErrorMessage="1" sqref="L217:O217" xr:uid="{8FCA1D39-1150-4EDC-AFE5-96797309D3A5}"/>
    <dataValidation type="whole" imeMode="halfAlpha" allowBlank="1" showInputMessage="1" showErrorMessage="1" error="有効な数字を入力してください" sqref="P217:Q217" xr:uid="{71CF4D8F-131A-466F-9775-908C39718F3C}">
      <formula1>0</formula1>
      <formula2>100</formula2>
    </dataValidation>
    <dataValidation errorStyle="warning" imeMode="hiragana" allowBlank="1" showInputMessage="1" showErrorMessage="1" sqref="L218:O218" xr:uid="{A7F7984F-112E-45FA-B963-639731C802C6}"/>
    <dataValidation type="whole" imeMode="halfAlpha" allowBlank="1" showInputMessage="1" showErrorMessage="1" error="有効な数字を入力してください" sqref="P218:Q218" xr:uid="{74C9C48B-F77E-4B92-A9A9-B41F89849811}">
      <formula1>0</formula1>
      <formula2>100</formula2>
    </dataValidation>
    <dataValidation errorStyle="warning" imeMode="hiragana" allowBlank="1" showInputMessage="1" showErrorMessage="1" sqref="I220:M220" xr:uid="{3D280690-C22C-4331-8812-42971EF02DA4}"/>
    <dataValidation type="date" imeMode="halfAlpha" allowBlank="1" showInputMessage="1" showErrorMessage="1" error="有効な日付を入力してください" sqref="I222:M222" xr:uid="{346E937E-FBC0-4F02-83F4-D9C0F8FED254}">
      <formula1>92</formula1>
      <formula2>73415</formula2>
    </dataValidation>
    <dataValidation type="date" imeMode="halfAlpha" allowBlank="1" showInputMessage="1" showErrorMessage="1" error="有効な日付を入力してください" sqref="O222:R222" xr:uid="{B6B10851-60DE-4D1B-932E-CA9CC847F764}">
      <formula1>92</formula1>
      <formula2>73415</formula2>
    </dataValidation>
    <dataValidation type="date" imeMode="halfAlpha" allowBlank="1" showInputMessage="1" showErrorMessage="1" error="有効な日付を入力してください" sqref="I224:M224" xr:uid="{58F742AA-9704-42AE-A3AB-BDBE0D7CF7D8}">
      <formula1>92</formula1>
      <formula2>73415</formula2>
    </dataValidation>
    <dataValidation type="whole" imeMode="halfAlpha" allowBlank="1" showInputMessage="1" showErrorMessage="1" error="有効な数字を入力してください" sqref="I226:M226" xr:uid="{8237AA73-377D-473F-8AF8-31C53354EF08}">
      <formula1>0</formula1>
      <formula2>9999999999</formula2>
    </dataValidation>
    <dataValidation type="whole" imeMode="halfAlpha" allowBlank="1" showInputMessage="1" showErrorMessage="1" error="有効な数字を入力してください" sqref="I229:M229" xr:uid="{1C322E5D-E94B-44D3-857A-D5DA0E7E1B7F}">
      <formula1>0</formula1>
      <formula2>9999999999</formula2>
    </dataValidation>
    <dataValidation type="whole" imeMode="halfAlpha" allowBlank="1" showInputMessage="1" showErrorMessage="1" error="有効な数字を入力してください" sqref="I230:M230" xr:uid="{6FC09F76-20AC-4041-AA0C-A930403ACC60}">
      <formula1>0</formula1>
      <formula2>9999999999</formula2>
    </dataValidation>
    <dataValidation type="whole" imeMode="halfAlpha" allowBlank="1" showInputMessage="1" showErrorMessage="1" error="有効な数字を入力してください" sqref="I231:M231" xr:uid="{DB6C67A3-5AF5-4572-AF4F-6AA23CAC3E15}">
      <formula1>0</formula1>
      <formula2>9999999999</formula2>
    </dataValidation>
    <dataValidation type="whole" imeMode="halfAlpha" allowBlank="1" showInputMessage="1" showErrorMessage="1" error="有効な数字を入力してください" sqref="I233:M233" xr:uid="{232D4427-8A2A-4C10-AF9C-FB64DE50AB8F}">
      <formula1>0</formula1>
      <formula2>9999999999</formula2>
    </dataValidation>
    <dataValidation errorStyle="warning" imeMode="halfAlpha" allowBlank="1" showInputMessage="1" showErrorMessage="1" sqref="I235:M235" xr:uid="{DD2A1973-D6F8-4088-B1D8-50C05F8F51A7}"/>
    <dataValidation type="whole" imeMode="halfAlpha" allowBlank="1" showInputMessage="1" showErrorMessage="1" error="有効な数字を入力してください" sqref="M243:P243" xr:uid="{BCFC98EA-68A1-4E02-B117-EF7C02076CF3}">
      <formula1>0</formula1>
      <formula2>9999999999</formula2>
    </dataValidation>
    <dataValidation type="whole" imeMode="halfAlpha" allowBlank="1" showInputMessage="1" showErrorMessage="1" error="有効な数字を入力してください" sqref="M244:P244" xr:uid="{10A298C1-BEC9-479C-8CD4-E4333AC17C5F}">
      <formula1>0</formula1>
      <formula2>9999999999</formula2>
    </dataValidation>
    <dataValidation type="whole" imeMode="halfAlpha" allowBlank="1" showInputMessage="1" showErrorMessage="1" error="有効な数字を入力してください" sqref="M245:P245" xr:uid="{7888DDD3-EE63-4A31-B27E-997E3C6EC35A}">
      <formula1>0</formula1>
      <formula2>9999999999</formula2>
    </dataValidation>
    <dataValidation type="whole" imeMode="halfAlpha" allowBlank="1" showInputMessage="1" showErrorMessage="1" error="有効な数字を入力してください" sqref="M246:P246" xr:uid="{33688391-5071-4CE7-936F-BE04943F2232}">
      <formula1>0</formula1>
      <formula2>9999999999</formula2>
    </dataValidation>
    <dataValidation type="whole" imeMode="halfAlpha" allowBlank="1" showInputMessage="1" showErrorMessage="1" error="有効な数字を入力してください" sqref="M247:P247" xr:uid="{20C7077A-EBFC-4E2C-9E2D-58480E41EA17}">
      <formula1>0</formula1>
      <formula2>9999999999</formula2>
    </dataValidation>
    <dataValidation type="whole" imeMode="halfAlpha" allowBlank="1" showInputMessage="1" showErrorMessage="1" error="有効な数字を入力してください" sqref="M248:P248" xr:uid="{CE51297B-E2E4-46EB-9840-DE52D56D284B}">
      <formula1>0</formula1>
      <formula2>9999999999</formula2>
    </dataValidation>
    <dataValidation type="whole" imeMode="halfAlpha" allowBlank="1" showInputMessage="1" showErrorMessage="1" error="有効な数字を入力してください" sqref="M249:P249" xr:uid="{E76F0312-A0EA-4937-BFEC-890F997F2AAB}">
      <formula1>0</formula1>
      <formula2>9999999999</formula2>
    </dataValidation>
    <dataValidation type="whole" imeMode="halfAlpha" allowBlank="1" showInputMessage="1" showErrorMessage="1" error="有効な数字を入力してください" sqref="M250:P250" xr:uid="{6B9F29B7-023D-49F0-A493-09D8ED3A2C97}">
      <formula1>0</formula1>
      <formula2>9999999999</formula2>
    </dataValidation>
    <dataValidation type="whole" imeMode="halfAlpha" allowBlank="1" showInputMessage="1" showErrorMessage="1" error="有効な数字を入力してください" sqref="M251:P251" xr:uid="{BE08306D-03E3-476D-8E2C-2EBFB39EA289}">
      <formula1>0</formula1>
      <formula2>9999999999</formula2>
    </dataValidation>
    <dataValidation type="whole" imeMode="halfAlpha" allowBlank="1" showInputMessage="1" showErrorMessage="1" error="有効な数字を入力してください" sqref="M252:P252" xr:uid="{AE815626-20BB-4E89-8E01-8041EC044E5A}">
      <formula1>0</formula1>
      <formula2>9999999999</formula2>
    </dataValidation>
    <dataValidation type="whole" imeMode="halfAlpha" allowBlank="1" showInputMessage="1" showErrorMessage="1" error="有効な数字を入力してください" sqref="M253:P253" xr:uid="{E654C5AC-8B28-4D5E-BEB8-49D3F841BFD9}">
      <formula1>0</formula1>
      <formula2>9999999999</formula2>
    </dataValidation>
    <dataValidation type="whole" imeMode="halfAlpha" allowBlank="1" showInputMessage="1" showErrorMessage="1" error="有効な数字を入力してください" sqref="M254:P254" xr:uid="{3F49680C-D606-49C5-8999-917E9B201059}">
      <formula1>0</formula1>
      <formula2>9999999999</formula2>
    </dataValidation>
    <dataValidation type="whole" imeMode="halfAlpha" allowBlank="1" showInputMessage="1" showErrorMessage="1" error="有効な数字を入力してください" sqref="M255:P255" xr:uid="{4F0AB09F-F660-43D0-8868-587587E70C46}">
      <formula1>0</formula1>
      <formula2>9999999999</formula2>
    </dataValidation>
    <dataValidation type="whole" imeMode="halfAlpha" allowBlank="1" showInputMessage="1" showErrorMessage="1" error="有効な数字を入力してください" sqref="M256:P256" xr:uid="{E4FAD9B0-CC17-40D3-8DC8-906768BD901D}">
      <formula1>0</formula1>
      <formula2>9999999999</formula2>
    </dataValidation>
    <dataValidation type="whole" imeMode="halfAlpha" allowBlank="1" showInputMessage="1" showErrorMessage="1" error="有効な数字を入力してください" sqref="M257:P257" xr:uid="{CBCCAAE8-E897-4B78-ACD7-9951D3D6F26C}">
      <formula1>0</formula1>
      <formula2>9999999999</formula2>
    </dataValidation>
    <dataValidation type="whole" imeMode="halfAlpha" allowBlank="1" showInputMessage="1" showErrorMessage="1" error="有効な数字を入力してください" sqref="M258:P258" xr:uid="{2001B153-1489-48A4-A76F-81EBC9B1790C}">
      <formula1>0</formula1>
      <formula2>9999999999</formula2>
    </dataValidation>
    <dataValidation type="whole" imeMode="halfAlpha" allowBlank="1" showInputMessage="1" showErrorMessage="1" error="有効な数字を入力してください" sqref="M259:P259" xr:uid="{BC71B894-0554-4D4C-AB44-B2165074541D}">
      <formula1>0</formula1>
      <formula2>9999999999</formula2>
    </dataValidation>
    <dataValidation type="whole" imeMode="halfAlpha" allowBlank="1" showInputMessage="1" showErrorMessage="1" error="有効な数字を入力してください" sqref="M260:P260" xr:uid="{0F847987-2853-41E8-8D98-F1CCEB0F14A0}">
      <formula1>0</formula1>
      <formula2>9999999999</formula2>
    </dataValidation>
    <dataValidation type="whole" imeMode="halfAlpha" allowBlank="1" showInputMessage="1" showErrorMessage="1" error="有効な数字を入力してください" sqref="M261:P261" xr:uid="{CD9810BE-0B6B-4D9E-A54E-EC595C7CEABF}">
      <formula1>0</formula1>
      <formula2>9999999999</formula2>
    </dataValidation>
    <dataValidation type="whole" imeMode="halfAlpha" allowBlank="1" showInputMessage="1" showErrorMessage="1" error="有効な数字を入力してください" sqref="M262:P262" xr:uid="{749DDBA6-7697-4139-B653-68B4B81DFB4A}">
      <formula1>0</formula1>
      <formula2>9999999999</formula2>
    </dataValidation>
    <dataValidation type="whole" imeMode="halfAlpha" allowBlank="1" showInputMessage="1" showErrorMessage="1" error="有効な数字を入力してください" sqref="M263:P263" xr:uid="{C0D20613-2428-48F0-8934-0FC3BEB89BEF}">
      <formula1>0</formula1>
      <formula2>9999999999</formula2>
    </dataValidation>
    <dataValidation type="whole" imeMode="halfAlpha" allowBlank="1" showInputMessage="1" showErrorMessage="1" error="有効な数字を入力してください" sqref="M264:P264" xr:uid="{76934866-6A5F-4360-8A3E-4E86240A1745}">
      <formula1>0</formula1>
      <formula2>9999999999</formula2>
    </dataValidation>
    <dataValidation type="whole" imeMode="halfAlpha" allowBlank="1" showInputMessage="1" showErrorMessage="1" error="有効な数字を入力してください" sqref="M265:P265" xr:uid="{E65F7294-496A-4D80-8469-607B7F27569E}">
      <formula1>0</formula1>
      <formula2>9999999999</formula2>
    </dataValidation>
    <dataValidation type="whole" imeMode="halfAlpha" allowBlank="1" showInputMessage="1" showErrorMessage="1" error="有効な数字を入力してください" sqref="M266:P266" xr:uid="{71FD5555-C8DE-4CBB-8626-CB6E0FDB11BA}">
      <formula1>0</formula1>
      <formula2>9999999999</formula2>
    </dataValidation>
    <dataValidation type="whole" imeMode="halfAlpha" allowBlank="1" showInputMessage="1" showErrorMessage="1" error="有効な数字を入力してください" sqref="M267:P267" xr:uid="{64ABB764-13D7-4DD0-9CB3-A9C13106EE2F}">
      <formula1>0</formula1>
      <formula2>9999999999</formula2>
    </dataValidation>
    <dataValidation type="whole" imeMode="halfAlpha" allowBlank="1" showInputMessage="1" showErrorMessage="1" error="有効な数字を入力してください" sqref="M268:P268" xr:uid="{87F134FF-4228-44B9-B611-EE29953510AA}">
      <formula1>0</formula1>
      <formula2>9999999999</formula2>
    </dataValidation>
    <dataValidation type="whole" imeMode="halfAlpha" allowBlank="1" showInputMessage="1" showErrorMessage="1" error="有効な数字を入力してください" sqref="M269:P269" xr:uid="{46C0791E-14B3-46D2-88D9-20DEE36D8930}">
      <formula1>0</formula1>
      <formula2>9999999999</formula2>
    </dataValidation>
    <dataValidation type="whole" imeMode="halfAlpha" allowBlank="1" showInputMessage="1" showErrorMessage="1" error="有効な数字を入力してください" sqref="M270:P270" xr:uid="{1E44411A-245B-437E-A26D-F1829454652D}">
      <formula1>0</formula1>
      <formula2>9999999999</formula2>
    </dataValidation>
    <dataValidation type="whole" imeMode="halfAlpha" allowBlank="1" showInputMessage="1" showErrorMessage="1" error="有効な数字を入力してください" sqref="M271:P271" xr:uid="{B2CB378C-702D-4B3C-8BE3-B4200A53FF3F}">
      <formula1>0</formula1>
      <formula2>9999999999</formula2>
    </dataValidation>
    <dataValidation type="whole" imeMode="halfAlpha" allowBlank="1" showInputMessage="1" showErrorMessage="1" error="有効な数字を入力してください" sqref="M272:P272" xr:uid="{CD549388-1729-432F-BCE1-B7B60EE23E1B}">
      <formula1>0</formula1>
      <formula2>9999999999</formula2>
    </dataValidation>
    <dataValidation type="whole" imeMode="halfAlpha" allowBlank="1" showInputMessage="1" showErrorMessage="1" error="有効な数字を入力してください" sqref="M273:P273" xr:uid="{BDABBF13-CBA3-4917-820A-A3B5594A03DC}">
      <formula1>0</formula1>
      <formula2>9999999999</formula2>
    </dataValidation>
    <dataValidation type="whole" imeMode="halfAlpha" allowBlank="1" showInputMessage="1" showErrorMessage="1" error="有効な数字を入力してください" sqref="M274:P274" xr:uid="{C025A6F0-CB57-42CA-BF3B-38648EC550C8}">
      <formula1>0</formula1>
      <formula2>9999999999</formula2>
    </dataValidation>
    <dataValidation type="whole" imeMode="halfAlpha" allowBlank="1" showInputMessage="1" showErrorMessage="1" error="有効な数字を入力してください" sqref="M275:P275" xr:uid="{C5998A7A-D3E4-456B-9524-BB9EFD0CCC81}">
      <formula1>0</formula1>
      <formula2>9999999999</formula2>
    </dataValidation>
    <dataValidation type="whole" imeMode="halfAlpha" allowBlank="1" showInputMessage="1" showErrorMessage="1" error="有効な数字を入力してください" sqref="M276:P276" xr:uid="{46493D3F-668A-4A93-A916-E87EE64AA219}">
      <formula1>0</formula1>
      <formula2>9999999999</formula2>
    </dataValidation>
    <dataValidation type="whole" imeMode="halfAlpha" allowBlank="1" showInputMessage="1" showErrorMessage="1" error="有効な数字を入力してください" sqref="M277:P277" xr:uid="{1BCFF009-66C3-449E-87BC-CE2E72D9689C}">
      <formula1>0</formula1>
      <formula2>9999999999</formula2>
    </dataValidation>
    <dataValidation errorStyle="warning" imeMode="halfAlpha" allowBlank="1" showInputMessage="1" showErrorMessage="1" sqref="I284:M284" xr:uid="{D179E744-F76C-4E7D-8012-E75C5EDAD7C6}"/>
    <dataValidation errorStyle="warning" imeMode="halfAlpha" allowBlank="1" showInputMessage="1" showErrorMessage="1" sqref="I286:M286" xr:uid="{B13A6316-8091-41C8-B4EF-D4E49FFD098B}"/>
    <dataValidation type="list" imeMode="halfAlpha" allowBlank="1" showInputMessage="1" showErrorMessage="1" error="リストから選択してください" sqref="K291" xr:uid="{BCA0BEE8-2CBB-4BD7-B391-DBE4A3569990}">
      <formula1>"○,　"</formula1>
    </dataValidation>
    <dataValidation type="list" imeMode="halfAlpha" allowBlank="1" showInputMessage="1" showErrorMessage="1" error="リストから選択してください" sqref="K292" xr:uid="{566063E3-E54A-49D2-BF9E-F0C99EF795B0}">
      <formula1>"○,　"</formula1>
    </dataValidation>
    <dataValidation type="list" imeMode="halfAlpha" allowBlank="1" showInputMessage="1" showErrorMessage="1" error="リストから選択してください" sqref="K293" xr:uid="{F5F034A3-CCCF-4670-B882-158326F17292}">
      <formula1>"○,　"</formula1>
    </dataValidation>
    <dataValidation type="list" imeMode="halfAlpha" allowBlank="1" showInputMessage="1" showErrorMessage="1" error="リストから選択してください" sqref="K294" xr:uid="{8478EFC8-7ADE-44EB-9BC9-6D3A1585D5FC}">
      <formula1>"○,　"</formula1>
    </dataValidation>
    <dataValidation type="list" imeMode="halfAlpha" allowBlank="1" showInputMessage="1" showErrorMessage="1" error="リストから選択してください" sqref="K295" xr:uid="{7884853B-118D-4F28-BEC8-3A3B3737A455}">
      <formula1>"○,　"</formula1>
    </dataValidation>
    <dataValidation type="list" imeMode="halfAlpha" allowBlank="1" showInputMessage="1" showErrorMessage="1" error="リストから選択してください" sqref="K296" xr:uid="{B923D46B-4352-4DF3-BB77-C376569D687E}">
      <formula1>"○,　"</formula1>
    </dataValidation>
    <dataValidation type="list" imeMode="halfAlpha" allowBlank="1" showInputMessage="1" showErrorMessage="1" error="リストから選択してください" sqref="K297" xr:uid="{EEFF7C96-FB36-4AA4-ADCC-5E0DB6E1C78A}">
      <formula1>"○,　"</formula1>
    </dataValidation>
    <dataValidation type="list" imeMode="halfAlpha" allowBlank="1" showInputMessage="1" showErrorMessage="1" error="リストから選択してください" sqref="K298" xr:uid="{D0D7B20E-A489-4FAF-A03A-87AD9F9EC7A5}">
      <formula1>"○,　"</formula1>
    </dataValidation>
    <dataValidation type="list" imeMode="halfAlpha" allowBlank="1" showInputMessage="1" showErrorMessage="1" error="リストから選択してください" sqref="K299" xr:uid="{B3352232-8E60-4672-B112-4F0B5501C924}">
      <formula1>"○,　"</formula1>
    </dataValidation>
    <dataValidation type="list" imeMode="halfAlpha" allowBlank="1" showInputMessage="1" showErrorMessage="1" error="リストから選択してください" sqref="K300" xr:uid="{993A054B-4476-423D-88F0-37ED28164625}">
      <formula1>"○,　"</formula1>
    </dataValidation>
    <dataValidation type="list" imeMode="halfAlpha" allowBlank="1" showInputMessage="1" showErrorMessage="1" error="リストから選択してください" sqref="K301" xr:uid="{B9A66342-2813-4F78-AB96-B593920FB3F0}">
      <formula1>"○,　"</formula1>
    </dataValidation>
    <dataValidation type="list" imeMode="halfAlpha" allowBlank="1" showInputMessage="1" showErrorMessage="1" error="リストから選択してください" sqref="K302" xr:uid="{27759B8B-E3A0-41E0-943F-F8A389E3FB94}">
      <formula1>"○,　"</formula1>
    </dataValidation>
    <dataValidation type="list" imeMode="halfAlpha" allowBlank="1" showInputMessage="1" showErrorMessage="1" error="リストから選択してください" sqref="K303" xr:uid="{AE9DA823-E166-402F-AF72-54FC3DA1CC89}">
      <formula1>"○,　"</formula1>
    </dataValidation>
    <dataValidation type="list" imeMode="halfAlpha" allowBlank="1" showInputMessage="1" showErrorMessage="1" error="リストから選択してください" sqref="K304" xr:uid="{7EE7FF58-D493-448E-867C-DB36F414AC2E}">
      <formula1>"○,　"</formula1>
    </dataValidation>
    <dataValidation type="list" imeMode="halfAlpha" allowBlank="1" showInputMessage="1" showErrorMessage="1" error="リストから選択してください" sqref="K305" xr:uid="{3CBFA623-E5FD-4449-9A11-F226072D7189}">
      <formula1>"○,　"</formula1>
    </dataValidation>
    <dataValidation type="list" imeMode="halfAlpha" allowBlank="1" showInputMessage="1" showErrorMessage="1" error="リストから選択してください" sqref="K306" xr:uid="{134BAAFD-981C-447E-BB43-E48E74A14671}">
      <formula1>"○,　"</formula1>
    </dataValidation>
    <dataValidation type="list" imeMode="halfAlpha" allowBlank="1" showInputMessage="1" showErrorMessage="1" error="リストから選択してください" sqref="K307" xr:uid="{697A407D-C62B-464D-A7ED-EC87A12169D9}">
      <formula1>"○,　"</formula1>
    </dataValidation>
    <dataValidation type="list" imeMode="halfAlpha" allowBlank="1" showInputMessage="1" showErrorMessage="1" error="リストから選択してください" sqref="K308" xr:uid="{35B3A46D-12C4-4CC3-96A7-A87059260245}">
      <formula1>"○,　"</formula1>
    </dataValidation>
    <dataValidation type="list" imeMode="halfAlpha" allowBlank="1" showInputMessage="1" showErrorMessage="1" error="リストから選択してください" sqref="K309" xr:uid="{45BE0E3A-C2FA-4A4C-807C-171711780631}">
      <formula1>"○,　"</formula1>
    </dataValidation>
    <dataValidation type="list" imeMode="halfAlpha" allowBlank="1" showInputMessage="1" showErrorMessage="1" error="リストから選択してください" sqref="L309" xr:uid="{F4F6F361-CE84-453C-B849-27EE21FC2CAC}">
      <formula1>"○,　"</formula1>
    </dataValidation>
    <dataValidation type="list" imeMode="halfAlpha" allowBlank="1" showInputMessage="1" showErrorMessage="1" error="リストから選択してください" sqref="K310" xr:uid="{4A37B4B3-D1B0-4D88-9D89-FD31FE9E94C2}">
      <formula1>"○,　"</formula1>
    </dataValidation>
    <dataValidation type="list" imeMode="halfAlpha" allowBlank="1" showInputMessage="1" showErrorMessage="1" error="リストから選択してください" sqref="L310" xr:uid="{37B541E4-BF8E-4611-9C75-4694CEED6AFA}">
      <formula1>"○,　"</formula1>
    </dataValidation>
    <dataValidation type="list" imeMode="halfAlpha" allowBlank="1" showInputMessage="1" showErrorMessage="1" error="リストから選択してください" sqref="K311" xr:uid="{8C2A0670-9576-4C68-9193-E0C11DE0D8AF}">
      <formula1>"○,　"</formula1>
    </dataValidation>
    <dataValidation type="list" imeMode="halfAlpha" allowBlank="1" showInputMessage="1" showErrorMessage="1" error="リストから選択してください" sqref="L311" xr:uid="{5DBFA3E9-70FE-4A8D-B1F0-F77BC00E2218}">
      <formula1>"○,　"</formula1>
    </dataValidation>
    <dataValidation type="list" imeMode="halfAlpha" allowBlank="1" showInputMessage="1" showErrorMessage="1" error="リストから選択してください" sqref="K312" xr:uid="{8EB1845E-565D-4C04-A669-F788F0FC05E6}">
      <formula1>"○,　"</formula1>
    </dataValidation>
    <dataValidation type="list" imeMode="halfAlpha" allowBlank="1" showInputMessage="1" showErrorMessage="1" error="リストから選択してください" sqref="L312" xr:uid="{F866F79F-20F8-4D81-A115-D67044DF4190}">
      <formula1>"○,　"</formula1>
    </dataValidation>
    <dataValidation type="list" imeMode="halfAlpha" allowBlank="1" showInputMessage="1" showErrorMessage="1" error="リストから選択してください" sqref="K313" xr:uid="{C9E45DA1-36BE-4152-B1DE-1DEC673999A2}">
      <formula1>"○,　"</formula1>
    </dataValidation>
    <dataValidation type="list" imeMode="halfAlpha" allowBlank="1" showInputMessage="1" showErrorMessage="1" error="リストから選択してください" sqref="L313" xr:uid="{254442C1-A4D9-4FD1-A572-13B28BE3641B}">
      <formula1>"○,　"</formula1>
    </dataValidation>
    <dataValidation type="list" imeMode="halfAlpha" allowBlank="1" showInputMessage="1" showErrorMessage="1" error="リストから選択してください" sqref="K314" xr:uid="{58EEB653-0BC1-42C9-B3C2-21D88C31A933}">
      <formula1>"○,　"</formula1>
    </dataValidation>
    <dataValidation type="list" imeMode="halfAlpha" allowBlank="1" showInputMessage="1" showErrorMessage="1" error="リストから選択してください" sqref="L314" xr:uid="{B6F34180-16C6-45BC-9E70-BBAD161548DA}">
      <formula1>"○,　"</formula1>
    </dataValidation>
    <dataValidation type="list" imeMode="halfAlpha" allowBlank="1" showInputMessage="1" showErrorMessage="1" error="リストから選択してください" sqref="K315" xr:uid="{60402B85-31C0-4D1F-A977-7529EA2B96A5}">
      <formula1>"○,　"</formula1>
    </dataValidation>
    <dataValidation type="list" imeMode="halfAlpha" allowBlank="1" showInputMessage="1" showErrorMessage="1" error="リストから選択してください" sqref="L315" xr:uid="{CCFB32B2-07C1-4619-BC23-BA0362CE3204}">
      <formula1>"○,　"</formula1>
    </dataValidation>
    <dataValidation type="list" imeMode="halfAlpha" allowBlank="1" showInputMessage="1" showErrorMessage="1" error="リストから選択してください" sqref="K316" xr:uid="{E5D3F73F-4FE7-444F-802B-5F12A0047D06}">
      <formula1>"○,　"</formula1>
    </dataValidation>
    <dataValidation type="list" imeMode="halfAlpha" allowBlank="1" showInputMessage="1" showErrorMessage="1" error="リストから選択してください" sqref="L316" xr:uid="{6555A70D-C9CB-4D1B-9D5E-663FF0A7150D}">
      <formula1>"○,　"</formula1>
    </dataValidation>
    <dataValidation type="list" imeMode="halfAlpha" allowBlank="1" showInputMessage="1" showErrorMessage="1" error="リストから選択してください" sqref="K317" xr:uid="{F0CFAC56-4031-4ECA-8A84-28BECE3481F0}">
      <formula1>"○,　"</formula1>
    </dataValidation>
    <dataValidation type="list" imeMode="halfAlpha" allowBlank="1" showInputMessage="1" showErrorMessage="1" error="リストから選択してください" sqref="L317" xr:uid="{DECA08C7-F243-46E9-9E81-3ECA649DDB4D}">
      <formula1>"○,　"</formula1>
    </dataValidation>
    <dataValidation type="list" imeMode="halfAlpha" allowBlank="1" showInputMessage="1" showErrorMessage="1" error="リストから選択してください" sqref="K318" xr:uid="{9D7F8397-E722-4CD8-A764-C4DFE4D0853A}">
      <formula1>"○,　"</formula1>
    </dataValidation>
    <dataValidation type="list" imeMode="halfAlpha" allowBlank="1" showInputMessage="1" showErrorMessage="1" error="リストから選択してください" sqref="L318" xr:uid="{299D107B-591F-4D7D-B95B-730BF81ADD91}">
      <formula1>"○,　"</formula1>
    </dataValidation>
    <dataValidation type="list" imeMode="halfAlpha" allowBlank="1" showInputMessage="1" showErrorMessage="1" error="リストから選択してください" sqref="K319" xr:uid="{A49A75F9-C2E3-4ED6-AA75-8CD129B744BE}">
      <formula1>"○,　"</formula1>
    </dataValidation>
    <dataValidation type="list" imeMode="halfAlpha" allowBlank="1" showInputMessage="1" showErrorMessage="1" error="リストから選択してください" sqref="L319" xr:uid="{7DC5B082-A578-4FFF-9DA9-E612C84F2C42}">
      <formula1>"○,　"</formula1>
    </dataValidation>
    <dataValidation type="list" imeMode="halfAlpha" allowBlank="1" showInputMessage="1" showErrorMessage="1" error="リストから選択してください" sqref="K320" xr:uid="{F40D5F63-416D-4407-82FE-B8D649A5316E}">
      <formula1>"○,　"</formula1>
    </dataValidation>
    <dataValidation type="list" imeMode="halfAlpha" allowBlank="1" showInputMessage="1" showErrorMessage="1" error="リストから選択してください" sqref="L320" xr:uid="{4ACF142E-9721-4352-A88D-CAE2BA72EB63}">
      <formula1>"○,　"</formula1>
    </dataValidation>
    <dataValidation type="list" imeMode="halfAlpha" allowBlank="1" showInputMessage="1" showErrorMessage="1" error="リストから選択してください" sqref="K321" xr:uid="{BBD2F6BA-51BA-4D37-AE8A-747392121A0F}">
      <formula1>"○,　"</formula1>
    </dataValidation>
    <dataValidation type="list" imeMode="halfAlpha" allowBlank="1" showInputMessage="1" showErrorMessage="1" error="リストから選択してください" sqref="L321" xr:uid="{6120C7E8-C507-4D4F-B54E-182366A30368}">
      <formula1>"○,　"</formula1>
    </dataValidation>
    <dataValidation type="list" imeMode="halfAlpha" allowBlank="1" showInputMessage="1" showErrorMessage="1" error="リストから選択してください" sqref="K322" xr:uid="{D8FA84AE-4DEC-4C75-A72B-4D0041B97C8D}">
      <formula1>"○,　"</formula1>
    </dataValidation>
    <dataValidation type="list" imeMode="halfAlpha" allowBlank="1" showInputMessage="1" showErrorMessage="1" error="リストから選択してください" sqref="L322" xr:uid="{7D759601-96A0-4E06-9089-C9B2349486DC}">
      <formula1>"○,　"</formula1>
    </dataValidation>
    <dataValidation type="list" imeMode="halfAlpha" allowBlank="1" showInputMessage="1" showErrorMessage="1" error="リストから選択してください" sqref="K323" xr:uid="{DB457488-E9F8-48CD-8F79-95DBB2FECEE5}">
      <formula1>"○,　"</formula1>
    </dataValidation>
    <dataValidation type="list" imeMode="halfAlpha" allowBlank="1" showInputMessage="1" showErrorMessage="1" error="リストから選択してください" sqref="L323" xr:uid="{DF3B32A2-B62E-4BD2-9C93-588C44B30AAE}">
      <formula1>"○,　"</formula1>
    </dataValidation>
    <dataValidation type="list" imeMode="halfAlpha" allowBlank="1" showInputMessage="1" showErrorMessage="1" error="リストから選択してください" sqref="K324" xr:uid="{DD7A81B5-C38B-41E0-8DA3-F2F0B70C095D}">
      <formula1>"○,　"</formula1>
    </dataValidation>
    <dataValidation type="list" imeMode="halfAlpha" allowBlank="1" showInputMessage="1" showErrorMessage="1" error="リストから選択してください" sqref="L324" xr:uid="{EB8E910E-B693-47F3-B757-95DD70BC317F}">
      <formula1>"○,　"</formula1>
    </dataValidation>
    <dataValidation type="list" imeMode="halfAlpha" allowBlank="1" showInputMessage="1" showErrorMessage="1" error="リストから選択してください" sqref="K325" xr:uid="{180F2400-FD34-4485-B165-7F1AB4FFF310}">
      <formula1>"○,　"</formula1>
    </dataValidation>
    <dataValidation type="list" imeMode="halfAlpha" allowBlank="1" showInputMessage="1" showErrorMessage="1" error="リストから選択してください" sqref="L325" xr:uid="{6A8F9E00-0697-4F55-A19B-DE9924B7510C}">
      <formula1>"○,　"</formula1>
    </dataValidation>
    <dataValidation type="list" imeMode="halfAlpha" allowBlank="1" showInputMessage="1" showErrorMessage="1" error="リストから選択してください" sqref="K326" xr:uid="{1ECF2649-74DD-49A7-903B-1B2A4CA48513}">
      <formula1>"○,　"</formula1>
    </dataValidation>
    <dataValidation type="list" imeMode="halfAlpha" allowBlank="1" showInputMessage="1" showErrorMessage="1" error="リストから選択してください" sqref="L326" xr:uid="{988F3144-2F27-494B-AFDE-7BB2D47AC0CF}">
      <formula1>"○,　"</formula1>
    </dataValidation>
    <dataValidation type="list" imeMode="halfAlpha" allowBlank="1" showInputMessage="1" showErrorMessage="1" error="リストから選択してください" sqref="K327" xr:uid="{C972C9FB-4608-4569-A37B-2C7B052DEDA0}">
      <formula1>"○,　"</formula1>
    </dataValidation>
    <dataValidation type="list" imeMode="halfAlpha" allowBlank="1" showInputMessage="1" showErrorMessage="1" error="リストから選択してください" sqref="L327" xr:uid="{D6B454C2-5BFC-4C4A-911E-481C0C605B0E}">
      <formula1>"○,　"</formula1>
    </dataValidation>
    <dataValidation type="list" imeMode="halfAlpha" allowBlank="1" showInputMessage="1" showErrorMessage="1" error="リストから選択してください" sqref="K328" xr:uid="{592749A3-E05A-43A2-B1A9-BCA133FD97FF}">
      <formula1>"○,　"</formula1>
    </dataValidation>
    <dataValidation type="list" imeMode="halfAlpha" allowBlank="1" showInputMessage="1" showErrorMessage="1" error="リストから選択してください" sqref="L328" xr:uid="{77749B21-3CAF-430F-B49E-FDB8112D0A3B}">
      <formula1>"○,　"</formula1>
    </dataValidation>
    <dataValidation type="list" imeMode="halfAlpha" allowBlank="1" showInputMessage="1" showErrorMessage="1" error="リストから選択してください" sqref="K329" xr:uid="{3B713FA1-F3B0-4D2F-9B1B-BC05D12314A0}">
      <formula1>"○,　"</formula1>
    </dataValidation>
    <dataValidation type="list" imeMode="halfAlpha" allowBlank="1" showInputMessage="1" showErrorMessage="1" error="リストから選択してください" sqref="L329" xr:uid="{730009C9-00EE-4684-A5E8-C7534E8B26B0}">
      <formula1>"○,　"</formula1>
    </dataValidation>
    <dataValidation type="list" imeMode="halfAlpha" allowBlank="1" showInputMessage="1" showErrorMessage="1" error="リストから選択してください" sqref="K330" xr:uid="{9E686EF2-84F2-4F43-AB85-659D96ABB53A}">
      <formula1>"○,　"</formula1>
    </dataValidation>
    <dataValidation type="list" imeMode="halfAlpha" allowBlank="1" showInputMessage="1" showErrorMessage="1" error="リストから選択してください" sqref="K331" xr:uid="{84B7944E-8BAE-4D43-891A-889752E7991D}">
      <formula1>"○,　"</formula1>
    </dataValidation>
    <dataValidation type="list" imeMode="halfAlpha" allowBlank="1" showInputMessage="1" showErrorMessage="1" error="リストから選択してください" sqref="K332" xr:uid="{35237B95-1367-4809-83E0-D9B9A3A21433}">
      <formula1>"○,　"</formula1>
    </dataValidation>
    <dataValidation type="list" imeMode="halfAlpha" allowBlank="1" showInputMessage="1" showErrorMessage="1" error="リストから選択してください" sqref="K333" xr:uid="{20C98CDA-A52B-476D-9D6C-ED126457705E}">
      <formula1>"○,　"</formula1>
    </dataValidation>
    <dataValidation type="list" imeMode="halfAlpha" allowBlank="1" showInputMessage="1" showErrorMessage="1" error="リストから選択してください" sqref="K334" xr:uid="{C964415F-F787-43C6-B00A-9F5FF1555388}">
      <formula1>"○,　"</formula1>
    </dataValidation>
    <dataValidation type="list" imeMode="halfAlpha" allowBlank="1" showInputMessage="1" showErrorMessage="1" error="リストから選択してください" sqref="K335" xr:uid="{CC0070DB-89F4-465B-8AE8-4D4BEDB66C98}">
      <formula1>"○,　"</formula1>
    </dataValidation>
    <dataValidation type="list" imeMode="halfAlpha" allowBlank="1" showInputMessage="1" showErrorMessage="1" error="リストから選択してください" sqref="K336" xr:uid="{4AC91C14-66DE-4629-918E-44B9861E0475}">
      <formula1>"○,　"</formula1>
    </dataValidation>
    <dataValidation type="list" imeMode="halfAlpha" allowBlank="1" showInputMessage="1" showErrorMessage="1" error="リストから選択してください" sqref="K337" xr:uid="{F800CB14-6489-44C5-BB0D-3A59D5E10D4C}">
      <formula1>"○,　"</formula1>
    </dataValidation>
    <dataValidation type="list" imeMode="halfAlpha" allowBlank="1" showInputMessage="1" showErrorMessage="1" error="リストから選択してください" sqref="K338" xr:uid="{718718C3-4FCA-42D6-A495-18522F660BC8}">
      <formula1>"○,　"</formula1>
    </dataValidation>
    <dataValidation type="list" imeMode="halfAlpha" allowBlank="1" showInputMessage="1" showErrorMessage="1" error="リストから選択してください" sqref="K339" xr:uid="{7E9F4D77-B7D0-4E03-87A0-FBAFEDF2615A}">
      <formula1>"○,　"</formula1>
    </dataValidation>
    <dataValidation type="list" imeMode="halfAlpha" allowBlank="1" showInputMessage="1" showErrorMessage="1" error="リストから選択してください" sqref="K340" xr:uid="{F6F65CB6-2229-4597-8BA3-8AE509C0FFDE}">
      <formula1>"○,　"</formula1>
    </dataValidation>
    <dataValidation type="list" imeMode="halfAlpha" allowBlank="1" showInputMessage="1" showErrorMessage="1" error="リストから選択してください" sqref="L340" xr:uid="{9D9DA0C5-26F6-4C77-A7F1-A64105EA59EE}">
      <formula1>"○,　"</formula1>
    </dataValidation>
    <dataValidation type="list" imeMode="halfAlpha" allowBlank="1" showInputMessage="1" showErrorMessage="1" error="リストから選択してください" sqref="K341" xr:uid="{8A2D056D-012C-4EC5-AA6E-5CB27A38E332}">
      <formula1>"○,　"</formula1>
    </dataValidation>
    <dataValidation type="list" imeMode="halfAlpha" allowBlank="1" showInputMessage="1" showErrorMessage="1" error="リストから選択してください" sqref="L341" xr:uid="{8D88E83E-7C14-45DB-9C50-C3A834FF6980}">
      <formula1>"○,　"</formula1>
    </dataValidation>
    <dataValidation type="list" imeMode="halfAlpha" allowBlank="1" showInputMessage="1" showErrorMessage="1" error="リストから選択してください" sqref="K342" xr:uid="{3DD49FD3-E0B2-4205-8022-E652F313B551}">
      <formula1>"○,　"</formula1>
    </dataValidation>
    <dataValidation type="list" imeMode="halfAlpha" allowBlank="1" showInputMessage="1" showErrorMessage="1" error="リストから選択してください" sqref="L342" xr:uid="{1E008B31-C182-4B6E-8521-509FBCDE9BC2}">
      <formula1>"○,　"</formula1>
    </dataValidation>
    <dataValidation type="list" imeMode="halfAlpha" allowBlank="1" showInputMessage="1" showErrorMessage="1" error="リストから選択してください" sqref="K343" xr:uid="{AB5EB4CF-26ED-47B7-8E2D-CED0FD92E848}">
      <formula1>"○,　"</formula1>
    </dataValidation>
    <dataValidation type="list" imeMode="halfAlpha" allowBlank="1" showInputMessage="1" showErrorMessage="1" error="リストから選択してください" sqref="L343" xr:uid="{201F0A47-590E-49DF-B694-D6C5775830AE}">
      <formula1>"○,　"</formula1>
    </dataValidation>
    <dataValidation type="list" imeMode="halfAlpha" allowBlank="1" showInputMessage="1" showErrorMessage="1" error="リストから選択してください" sqref="K344" xr:uid="{A422E1AB-753E-4C40-AD52-645CFAF3A006}">
      <formula1>"○,　"</formula1>
    </dataValidation>
    <dataValidation type="list" imeMode="halfAlpha" allowBlank="1" showInputMessage="1" showErrorMessage="1" error="リストから選択してください" sqref="L344" xr:uid="{E3F36623-A003-4F90-BDF7-DFAF53886E77}">
      <formula1>"○,　"</formula1>
    </dataValidation>
    <dataValidation type="list" imeMode="halfAlpha" allowBlank="1" showInputMessage="1" showErrorMessage="1" error="リストから選択してください" sqref="K345" xr:uid="{51E91A55-BA56-4CF2-AA0A-178941854C7D}">
      <formula1>"○,　"</formula1>
    </dataValidation>
    <dataValidation type="list" imeMode="halfAlpha" allowBlank="1" showInputMessage="1" showErrorMessage="1" error="リストから選択してください" sqref="L345" xr:uid="{C0739EB2-B7A7-49C5-B773-4CFD1E9C7089}">
      <formula1>"○,　"</formula1>
    </dataValidation>
    <dataValidation type="list" imeMode="halfAlpha" allowBlank="1" showInputMessage="1" showErrorMessage="1" error="リストから選択してください" sqref="K346" xr:uid="{A6D1EBFC-3608-4E97-A582-01EF7E3F5662}">
      <formula1>"○,　"</formula1>
    </dataValidation>
    <dataValidation type="list" imeMode="halfAlpha" allowBlank="1" showInputMessage="1" showErrorMessage="1" error="リストから選択してください" sqref="L346" xr:uid="{B4F3F522-23B2-4AAB-9B36-7B2D2A78DB1E}">
      <formula1>"○,　"</formula1>
    </dataValidation>
    <dataValidation type="list" imeMode="halfAlpha" allowBlank="1" showInputMessage="1" showErrorMessage="1" error="リストから選択してください" sqref="K347" xr:uid="{723FECDB-C790-4706-8924-C64AB7F9BFDF}">
      <formula1>"○,　"</formula1>
    </dataValidation>
    <dataValidation type="list" imeMode="halfAlpha" allowBlank="1" showInputMessage="1" showErrorMessage="1" error="リストから選択してください" sqref="L347" xr:uid="{2EB2510B-1E52-473B-B025-EECDBC9499CB}">
      <formula1>"○,　"</formula1>
    </dataValidation>
    <dataValidation type="list" imeMode="halfAlpha" allowBlank="1" showInputMessage="1" showErrorMessage="1" error="リストから選択してください" sqref="K348" xr:uid="{74B6FCC6-7C9E-4FEF-84C2-BBF3C9F57367}">
      <formula1>"○,　"</formula1>
    </dataValidation>
    <dataValidation errorStyle="warning" imeMode="halfAlpha" allowBlank="1" showInputMessage="1" showErrorMessage="1" sqref="Q291:R293" xr:uid="{E7B06B6C-B7FE-40A7-9A84-69496315A880}"/>
    <dataValidation type="date" imeMode="halfAlpha" allowBlank="1" showInputMessage="1" showErrorMessage="1" error="有効な日付を入力してください" sqref="S291:Y293" xr:uid="{5A73D747-CFE0-48F3-8D22-410E8F344A46}">
      <formula1>92</formula1>
      <formula2>73415</formula2>
    </dataValidation>
    <dataValidation errorStyle="warning" imeMode="halfAlpha" allowBlank="1" showInputMessage="1" showErrorMessage="1" sqref="Q294:R294" xr:uid="{DF360E98-6AFB-4533-BB39-4D5216EF9196}"/>
    <dataValidation type="date" imeMode="halfAlpha" allowBlank="1" showInputMessage="1" showErrorMessage="1" error="有効な日付を入力してください" sqref="S294:Y294" xr:uid="{077CD0EC-C9CF-4FBD-B385-6E671962E384}">
      <formula1>92</formula1>
      <formula2>73415</formula2>
    </dataValidation>
    <dataValidation errorStyle="warning" imeMode="halfAlpha" allowBlank="1" showInputMessage="1" showErrorMessage="1" sqref="Q309:R329" xr:uid="{CA6C2C29-83A4-4429-A1CF-796F2923ECDB}"/>
    <dataValidation type="date" imeMode="halfAlpha" allowBlank="1" showInputMessage="1" showErrorMessage="1" error="有効な日付を入力してください" sqref="S309:Y329" xr:uid="{6DED0370-DC8F-4927-B942-378211600C61}">
      <formula1>92</formula1>
      <formula2>73415</formula2>
    </dataValidation>
    <dataValidation errorStyle="warning" imeMode="halfAlpha" allowBlank="1" showInputMessage="1" showErrorMessage="1" sqref="Q339:R339" xr:uid="{A6A88E0F-B8A9-4DBF-98BA-0970DBFE900F}"/>
    <dataValidation type="date" imeMode="halfAlpha" allowBlank="1" showInputMessage="1" showErrorMessage="1" error="有効な日付を入力してください" sqref="S339:Y339" xr:uid="{844A711E-EF80-48D5-A700-77CB4588445D}">
      <formula1>92</formula1>
      <formula2>73415</formula2>
    </dataValidation>
    <dataValidation errorStyle="warning" imeMode="halfAlpha" allowBlank="1" showInputMessage="1" showErrorMessage="1" sqref="Q340:R347" xr:uid="{65343661-61B4-4DD2-B97E-4BA6624C1A03}"/>
    <dataValidation type="date" imeMode="halfAlpha" allowBlank="1" showInputMessage="1" showErrorMessage="1" error="有効な日付を入力してください" sqref="S340:Y347" xr:uid="{B3FF3DC6-671A-4C38-B467-730B1478506E}">
      <formula1>92</formula1>
      <formula2>73415</formula2>
    </dataValidation>
    <dataValidation errorStyle="warning" imeMode="halfAlpha" allowBlank="1" showInputMessage="1" showErrorMessage="1" sqref="Q348:R348" xr:uid="{FB05B866-39D6-4A20-A78A-5C8AF99F5B66}"/>
    <dataValidation type="date" imeMode="halfAlpha" allowBlank="1" showInputMessage="1" showErrorMessage="1" error="有効な日付を入力してください" sqref="S348:Y348" xr:uid="{F9218AB3-98F7-4C5B-94F1-266D58A78FC4}">
      <formula1>92</formula1>
      <formula2>73415</formula2>
    </dataValidation>
    <dataValidation errorStyle="warning" imeMode="halfAlpha" allowBlank="1" showInputMessage="1" showErrorMessage="1" sqref="Q349:R349" xr:uid="{17AAB776-74E4-4E30-BF73-0F3D2FA6FCC8}"/>
    <dataValidation type="date" imeMode="halfAlpha" allowBlank="1" showInputMessage="1" showErrorMessage="1" error="有効な日付を入力してください" sqref="S349:Y349" xr:uid="{DACBBF30-FBD4-465F-86B5-EFD4B143AD70}">
      <formula1>92</formula1>
      <formula2>73415</formula2>
    </dataValidation>
    <dataValidation errorStyle="warning" imeMode="halfAlpha" allowBlank="1" showInputMessage="1" showErrorMessage="1" sqref="Q350:R350" xr:uid="{D1372720-8F74-42AC-86A9-CB6920DC6AF3}"/>
    <dataValidation type="date" imeMode="halfAlpha" allowBlank="1" showInputMessage="1" showErrorMessage="1" error="有効な日付を入力してください" sqref="S350:Y350" xr:uid="{4767CD3A-7CD4-4293-9E60-852B7A8FE541}">
      <formula1>92</formula1>
      <formula2>73415</formula2>
    </dataValidation>
    <dataValidation errorStyle="warning" imeMode="halfAlpha" allowBlank="1" showInputMessage="1" showErrorMessage="1" sqref="Q351:R351" xr:uid="{089F5A0F-48FB-4779-967B-4595E7A8F63D}"/>
    <dataValidation type="date" imeMode="halfAlpha" allowBlank="1" showInputMessage="1" showErrorMessage="1" error="有効な日付を入力してください" sqref="S351:Y351" xr:uid="{7847DAD9-8A39-40EA-8502-CD18CAED1C87}">
      <formula1>92</formula1>
      <formula2>73415</formula2>
    </dataValidation>
    <dataValidation errorStyle="warning" imeMode="hiragana" allowBlank="1" showInputMessage="1" showErrorMessage="1" sqref="M352:P352" xr:uid="{295542FF-A659-4CFD-B41B-0A557B0A935D}"/>
    <dataValidation errorStyle="warning" imeMode="halfAlpha" allowBlank="1" showInputMessage="1" showErrorMessage="1" sqref="Q352:R352" xr:uid="{82EDBFB5-FC69-491B-853E-12B7FCEC4E3D}"/>
    <dataValidation type="date" imeMode="halfAlpha" allowBlank="1" showInputMessage="1" showErrorMessage="1" error="有効な日付を入力してください" sqref="S352:Y352" xr:uid="{60434F69-6494-4357-BDE8-B0DD58AD6BB5}">
      <formula1>92</formula1>
      <formula2>73415</formula2>
    </dataValidation>
    <dataValidation errorStyle="warning" imeMode="hiragana" allowBlank="1" showInputMessage="1" showErrorMessage="1" sqref="M353:P353" xr:uid="{4E055054-FDE0-48D4-9811-55A345AA7F3A}"/>
    <dataValidation errorStyle="warning" imeMode="halfAlpha" allowBlank="1" showInputMessage="1" showErrorMessage="1" sqref="Q353:R353" xr:uid="{10212CD5-5CBD-4265-A415-81734B12C0C0}"/>
    <dataValidation type="date" imeMode="halfAlpha" allowBlank="1" showInputMessage="1" showErrorMessage="1" error="有効な日付を入力してください" sqref="S353:Y353" xr:uid="{66A5C3C4-5B4F-4181-8D4F-702E6CA19A90}">
      <formula1>92</formula1>
      <formula2>73415</formula2>
    </dataValidation>
    <dataValidation errorStyle="warning" imeMode="hiragana" allowBlank="1" showInputMessage="1" showErrorMessage="1" sqref="M354:P354" xr:uid="{016B968F-B3BD-40EE-8266-8DFAD6990363}"/>
    <dataValidation errorStyle="warning" imeMode="halfAlpha" allowBlank="1" showInputMessage="1" showErrorMessage="1" sqref="Q354:R354" xr:uid="{565BC595-2990-460B-9EC7-222E28A88753}"/>
    <dataValidation type="date" imeMode="halfAlpha" allowBlank="1" showInputMessage="1" showErrorMessage="1" error="有効な日付を入力してください" sqref="S354:Y354" xr:uid="{20235202-31A9-476D-8DD6-F64DB6892117}">
      <formula1>92</formula1>
      <formula2>73415</formula2>
    </dataValidation>
  </dataValidations>
  <pageMargins left="0.19685039370078741" right="0.19685039370078741" top="0.39370078740157483" bottom="0.19685039370078741" header="0.39370078740157483" footer="0.19685039370078741"/>
  <pageSetup paperSize="9" scale="68"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62"/>
  </cols>
  <sheetData>
    <row r="1" spans="1:1" x14ac:dyDescent="0.15">
      <c r="A1" s="162" t="s">
        <v>258</v>
      </c>
    </row>
    <row r="2" spans="1:1" x14ac:dyDescent="0.15">
      <c r="A2" s="162" t="s">
        <v>259</v>
      </c>
    </row>
    <row r="3" spans="1:1" x14ac:dyDescent="0.15">
      <c r="A3" s="16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1" x14ac:dyDescent="0.15">
      <c r="A4" s="162" t="str">
        <f>"@神奈川県@和歌山県@鹿児島県@"</f>
        <v>@神奈川県@和歌山県@鹿児島県@</v>
      </c>
    </row>
  </sheetData>
  <sheetProtection algorithmName="SHA-512" hashValue="5R/fUEW8RN4JqkRCPwIAP+Q8G6hYyOeyAVA/dT++Bj8LQ0jSLk+S1w3DidAF1opjRKRTRUBJxU+IQSIbSPsqrw==" saltValue="e8l12KfqnTXJWjgiNeHcD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2019-12-02T02:18:32Z</cp:lastPrinted>
  <dcterms:created xsi:type="dcterms:W3CDTF">2018-07-20T07:50:20Z</dcterms:created>
  <dcterms:modified xsi:type="dcterms:W3CDTF">2024-10-21T03:08:16Z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