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財政庶務\財政状況資料集\R5作成（令和4年度分）\1 【315〆】令和４年度財政状況資料集の作成等について\3 提出\"/>
    </mc:Choice>
  </mc:AlternateContent>
  <bookViews>
    <workbookView xWindow="0" yWindow="0" windowWidth="15360" windowHeight="7635" activeTab="2"/>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CO40" i="10" s="1"/>
</calcChain>
</file>

<file path=xl/sharedStrings.xml><?xml version="1.0" encoding="utf-8"?>
<sst xmlns="http://schemas.openxmlformats.org/spreadsheetml/2006/main" count="1142" uniqueCount="617">
  <si>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</si>
  <si>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</si>
  <si>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</si>
  <si>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</si>
  <si>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</si>
  <si>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</si>
  <si>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</si>
  <si>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</si>
  <si>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</si>
  <si>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</si>
  <si>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</si>
  <si>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</si>
  <si>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</si>
  <si>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</si>
  <si>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</si>
  <si>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</si>
  <si>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</si>
  <si>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</si>
  <si>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</si>
  <si>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</si>
  <si>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</si>
  <si>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</si>
  <si>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</si>
  <si>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</si>
  <si>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</si>
  <si>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</si>
  <si>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</si>
  <si>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</si>
  <si>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</si>
  <si>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</si>
  <si>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</si>
  <si>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</si>
  <si>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</si>
  <si>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</si>
  <si>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</si>
  <si>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</si>
  <si>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</si>
  <si>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</si>
  <si>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</si>
  <si>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</si>
  <si>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</si>
  <si>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</si>
  <si>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</si>
  <si>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</si>
  <si>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</si>
  <si>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</si>
  <si>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</si>
  <si>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</si>
  <si>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</si>
  <si>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</si>
  <si>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</si>
  <si>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</si>
  <si>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</si>
  <si>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</si>
  <si>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</si>
  <si>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</si>
  <si>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</si>
  <si>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</si>
  <si>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</si>
  <si>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</si>
  <si>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</si>
  <si>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</si>
  <si>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</si>
  <si>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</si>
  <si>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</si>
  <si>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</si>
  <si>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</si>
  <si>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</si>
  <si>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</si>
  <si>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</si>
  <si>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</si>
  <si>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</si>
  <si>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</si>
  <si>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</si>
  <si>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</si>
  <si>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</si>
  <si>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</si>
  <si>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</si>
  <si>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</si>
  <si>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</si>
  <si>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</si>
  <si>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</si>
  <si>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</si>
  <si>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</si>
  <si>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</si>
  <si>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</si>
  <si>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</si>
  <si>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</si>
  <si>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</si>
  <si>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</si>
  <si>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</si>
  <si>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</si>
  <si>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</si>
  <si>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</si>
  <si>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</si>
  <si>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</si>
  <si>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</si>
  <si>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</si>
  <si>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</si>
  <si>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鬼北町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</si>
  <si>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</si>
  <si>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</si>
  <si>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</si>
  <si>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</si>
  <si>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</si>
  <si>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</si>
  <si>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</si>
  <si>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</si>
  <si>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</si>
  <si>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</si>
  <si>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</si>
  <si>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</si>
  <si>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</si>
  <si>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</si>
  <si>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</si>
  <si>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</si>
  <si>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</si>
  <si>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</si>
  <si>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</si>
  <si>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</si>
  <si>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</si>
  <si>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</si>
  <si>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</si>
  <si>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</si>
  <si>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</si>
  <si>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</si>
  <si>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</si>
  <si>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</si>
  <si>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</si>
  <si>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</si>
  <si>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</si>
  <si>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</si>
  <si>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</si>
  <si>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</si>
  <si>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</si>
  <si>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</si>
  <si>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</si>
  <si>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</si>
  <si>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</si>
  <si>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</si>
  <si>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</si>
  <si>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</si>
  <si>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</si>
  <si>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</si>
  <si>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</si>
  <si>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</si>
  <si>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</si>
  <si>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</si>
  <si>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</si>
  <si>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</si>
  <si>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</si>
  <si>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</si>
  <si>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</si>
  <si>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</si>
  <si>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</si>
  <si>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</si>
  <si>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</si>
  <si>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</si>
  <si>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</si>
  <si>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</si>
  <si>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</si>
  <si>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</si>
  <si>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</si>
  <si>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</si>
  <si>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</si>
  <si>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</si>
  <si>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</si>
  <si>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</si>
  <si>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</si>
  <si>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</si>
  <si>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</si>
  <si>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</si>
  <si>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</si>
  <si>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</si>
  <si>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</si>
  <si>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</si>
  <si>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</si>
  <si>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</si>
  <si>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</si>
  <si>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</si>
  <si>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</si>
  <si>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</si>
  <si>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</si>
  <si>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</si>
  <si>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</si>
  <si>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</si>
  <si>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</si>
  <si>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</si>
  <si>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</si>
  <si>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</si>
  <si>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</si>
  <si>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</si>
  <si>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</si>
  <si>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</si>
  <si>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</si>
  <si>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</si>
  <si>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</si>
  <si>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</si>
  <si>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</si>
  <si>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</si>
  <si>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</si>
  <si>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</si>
  <si>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</si>
  <si>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</si>
  <si>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</si>
  <si>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</si>
  <si>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</si>
  <si>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</si>
  <si>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</si>
  <si>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</si>
  <si>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</si>
  <si>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</si>
  <si>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</si>
  <si>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</si>
  <si>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愛媛県鬼北町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</si>
  <si>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</si>
  <si>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</si>
  <si>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</si>
  <si>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</si>
  <si>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</si>
  <si>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</si>
  <si>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</si>
  <si>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</si>
  <si>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</si>
  <si>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</si>
  <si>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</si>
  <si>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</si>
  <si>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</si>
  <si>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</si>
  <si>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</si>
  <si>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</si>
  <si>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</si>
  <si>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</si>
  <si>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</si>
  <si>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</si>
  <si>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</si>
  <si>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</si>
  <si>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</si>
  <si>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</si>
  <si>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</si>
  <si>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</si>
  <si>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</si>
  <si>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</si>
  <si>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</si>
  <si>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</si>
  <si>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</si>
  <si>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</si>
  <si>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</si>
  <si>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</si>
  <si>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</si>
  <si>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</si>
  <si>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</si>
  <si>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</si>
  <si>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</si>
  <si>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</si>
  <si>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</si>
  <si>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</si>
  <si>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</si>
  <si>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</si>
  <si>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</si>
  <si>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</si>
  <si>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</si>
  <si>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</si>
  <si>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</si>
  <si>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</si>
  <si>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</si>
  <si>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</si>
  <si>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</si>
  <si>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</si>
  <si>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</si>
  <si>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</si>
  <si>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</si>
  <si>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</si>
  <si>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</si>
  <si>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</si>
  <si>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</si>
  <si>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</si>
  <si>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</si>
  <si>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</si>
  <si>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</si>
  <si>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</si>
  <si>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</si>
  <si>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</si>
  <si>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</si>
  <si>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</si>
  <si>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</si>
  <si>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</si>
  <si>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</si>
  <si>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</si>
  <si>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</si>
  <si>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</si>
  <si>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</si>
  <si>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</si>
  <si>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</si>
  <si>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</si>
  <si>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</si>
  <si>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</si>
  <si>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</si>
  <si>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</si>
  <si>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</si>
  <si>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</si>
  <si>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</si>
  <si>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</si>
  <si>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</si>
  <si>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</si>
  <si>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</si>
  <si>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</si>
  <si>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</si>
  <si>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</si>
  <si>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</si>
  <si>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</si>
  <si>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</si>
  <si>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</si>
  <si>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</si>
  <si>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</si>
  <si>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</si>
  <si>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</si>
  <si>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</si>
  <si>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</si>
  <si>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</si>
  <si>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</si>
  <si>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</si>
  <si>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</si>
  <si>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</si>
  <si>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</si>
  <si>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</si>
  <si>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</si>
  <si>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</si>
  <si>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</si>
  <si>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</si>
  <si>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</si>
  <si>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</si>
  <si>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</si>
  <si>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</si>
  <si>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</si>
  <si>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</si>
  <si>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</si>
  <si>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</si>
  <si>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</si>
  <si>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</si>
  <si>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下水道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</si>
  <si>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</si>
  <si>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</si>
  <si>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</si>
  <si>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</si>
  <si>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</si>
  <si>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</si>
  <si>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</si>
  <si>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</si>
  <si>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</si>
  <si>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</si>
  <si>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</si>
  <si>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</si>
  <si>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</si>
  <si>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</si>
  <si>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</si>
  <si>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</si>
  <si>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</si>
  <si>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</si>
  <si>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</si>
  <si>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</si>
  <si>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</si>
  <si>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</si>
  <si>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</si>
  <si>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</si>
  <si>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</si>
  <si>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</si>
  <si>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愛媛県鬼北町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</si>
  <si>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</si>
  <si>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</si>
  <si>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</si>
  <si>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</si>
  <si>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</si>
  <si>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</si>
  <si>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</si>
  <si>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</si>
  <si>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</si>
  <si>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</si>
  <si>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</si>
  <si>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</si>
  <si>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</si>
  <si>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</si>
  <si>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</si>
  <si>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</si>
  <si>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</si>
  <si>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</si>
  <si>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</si>
  <si>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</si>
  <si>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用品調達特別会計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</si>
  <si>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</si>
  <si>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</si>
  <si>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</si>
  <si>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</si>
  <si>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</si>
  <si>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</si>
  <si>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</si>
  <si>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</si>
  <si>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</si>
  <si>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</si>
  <si>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</si>
  <si>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</si>
  <si>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</si>
  <si>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</si>
  <si>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</si>
  <si>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介護保険特別会計</t>
    <phoneticPr fontId="5"/>
  </si>
  <si>
    <t>後期高齢者医療保険特別会計</t>
    <phoneticPr fontId="5"/>
  </si>
  <si>
    <t>水道事業会計</t>
    <phoneticPr fontId="5"/>
  </si>
  <si>
    <t>法適用企業</t>
    <phoneticPr fontId="5"/>
  </si>
  <si>
    <t>病院事業会計</t>
    <phoneticPr fontId="5"/>
  </si>
  <si>
    <t>法適用企業</t>
    <phoneticPr fontId="5"/>
  </si>
  <si>
    <t>農業集落排水事業特別会計</t>
    <phoneticPr fontId="5"/>
  </si>
  <si>
    <t>法非適用企業</t>
    <phoneticPr fontId="5"/>
  </si>
  <si>
    <t>公共浄化槽等整備推進事業特別会計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</si>
  <si>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</si>
  <si>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</si>
  <si>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</si>
  <si>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</si>
  <si>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</si>
  <si>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</si>
  <si>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</si>
  <si>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</si>
  <si>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</si>
  <si>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</si>
  <si>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</si>
  <si>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</si>
  <si>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</si>
  <si>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</si>
  <si>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</si>
  <si>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</si>
  <si>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</si>
  <si>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</si>
  <si>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</si>
  <si>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</si>
  <si>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</si>
  <si>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</si>
  <si>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</si>
  <si>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</si>
  <si>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</si>
  <si>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</si>
  <si>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</si>
  <si>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</si>
  <si>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</si>
  <si>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</si>
  <si>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</si>
  <si>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</si>
  <si>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</si>
  <si>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</si>
  <si>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</si>
  <si>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</si>
  <si>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</si>
  <si>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</si>
  <si>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</si>
  <si>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</si>
  <si>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</si>
  <si>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</si>
  <si>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</si>
  <si>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</si>
  <si>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</si>
  <si>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</si>
  <si>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</si>
  <si>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</si>
  <si>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</si>
  <si>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</si>
  <si>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</si>
  <si>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</si>
  <si>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</si>
  <si>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</si>
  <si>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</si>
  <si>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</si>
  <si>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</si>
  <si>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</si>
  <si>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</si>
  <si>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</si>
  <si>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</si>
  <si>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</si>
  <si>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</si>
  <si>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</si>
  <si>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</si>
  <si>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</si>
  <si>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</si>
  <si>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</si>
  <si>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</si>
  <si>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</si>
  <si>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</si>
  <si>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</si>
  <si>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t>
    <phoneticPr fontId="5"/>
  </si>
  <si>
    <t>(Ｆ)</t>
    <phoneticPr fontId="5"/>
  </si>
  <si>
    <t>公共浄化槽等整備推進事業特別会計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</si>
  <si>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</si>
  <si>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</si>
  <si>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</si>
  <si>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</si>
  <si>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</si>
  <si>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</si>
  <si>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</si>
  <si>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</si>
  <si>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</si>
  <si>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</si>
  <si>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</si>
  <si>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</si>
  <si>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</si>
  <si>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</si>
  <si>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</si>
  <si>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</si>
  <si>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</si>
  <si>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</si>
  <si>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</si>
  <si>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</si>
  <si>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</si>
  <si>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</si>
  <si>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</si>
  <si>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</si>
  <si>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</si>
  <si>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</si>
  <si>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</si>
  <si>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</si>
  <si>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</si>
  <si>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</si>
  <si>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</si>
  <si>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</si>
  <si>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</si>
  <si>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</si>
  <si>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</si>
  <si>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</si>
  <si>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</si>
  <si>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</si>
  <si>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</si>
  <si>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</si>
  <si>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</si>
  <si>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</si>
  <si>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</si>
  <si>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</si>
  <si>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</si>
  <si>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</si>
  <si>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</si>
  <si>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</si>
  <si>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</si>
  <si>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</si>
  <si>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</si>
  <si>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</si>
  <si>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</si>
  <si>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</si>
  <si>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</si>
  <si>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</si>
  <si>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</si>
  <si>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</si>
  <si>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</si>
  <si>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</si>
  <si>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</si>
  <si>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</si>
  <si>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</si>
  <si>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</si>
  <si>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</si>
  <si>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</si>
  <si>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</si>
  <si>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</si>
  <si>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</si>
  <si>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</si>
  <si>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</si>
  <si>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</si>
  <si>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</si>
  <si>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</si>
  <si>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</si>
  <si>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</si>
  <si>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</si>
  <si>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</si>
  <si>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</si>
  <si>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</si>
  <si>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</si>
  <si>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</si>
  <si>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</si>
  <si>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4.80</t>
  </si>
  <si>
    <t>▲ 0.58</t>
  </si>
  <si>
    <t>▲ 2.87</t>
  </si>
  <si>
    <t>水道事業会計</t>
  </si>
  <si>
    <t>一般会計</t>
  </si>
  <si>
    <t>病院事業会計</t>
  </si>
  <si>
    <t>介護保険特別会計</t>
  </si>
  <si>
    <t>農業集落排水事業特別会計</t>
  </si>
  <si>
    <t>国民健康保険特別会計</t>
  </si>
  <si>
    <t>公共浄化槽等整備推進事業特別会計</t>
  </si>
  <si>
    <t>後期高齢者医療保険特別会計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</si>
  <si>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</si>
  <si>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</si>
  <si>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</si>
  <si>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</si>
  <si>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</si>
  <si>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</si>
  <si>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</si>
  <si>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</si>
  <si>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</si>
  <si>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鬼北町農業公社</t>
    <rPh sb="0" eb="3">
      <t>キホクチョウ</t>
    </rPh>
    <rPh sb="3" eb="5">
      <t>ノウギョウ</t>
    </rPh>
    <rPh sb="5" eb="7">
      <t>コウシャ</t>
    </rPh>
    <phoneticPr fontId="2"/>
  </si>
  <si>
    <t>森の三角ぼうし</t>
    <rPh sb="0" eb="1">
      <t>モリ</t>
    </rPh>
    <rPh sb="2" eb="4">
      <t>サンカク</t>
    </rPh>
    <phoneticPr fontId="2"/>
  </si>
  <si>
    <t>日吉原木市場</t>
    <rPh sb="0" eb="2">
      <t>ヒヨシ</t>
    </rPh>
    <rPh sb="2" eb="4">
      <t>ゲンボク</t>
    </rPh>
    <rPh sb="4" eb="6">
      <t>イチバ</t>
    </rPh>
    <phoneticPr fontId="2"/>
  </si>
  <si>
    <t>日吉農林公社</t>
    <rPh sb="0" eb="2">
      <t>ヒヨシ</t>
    </rPh>
    <rPh sb="2" eb="4">
      <t>ノウリン</t>
    </rPh>
    <rPh sb="4" eb="6">
      <t>コウシャ</t>
    </rPh>
    <phoneticPr fontId="2"/>
  </si>
  <si>
    <t>日吉夢産地</t>
    <rPh sb="0" eb="2">
      <t>ヒヨシ</t>
    </rPh>
    <rPh sb="2" eb="3">
      <t>ユメ</t>
    </rPh>
    <rPh sb="3" eb="5">
      <t>サンチ</t>
    </rPh>
    <phoneticPr fontId="2"/>
  </si>
  <si>
    <t>鬼北土地開発公社</t>
    <rPh sb="0" eb="2">
      <t>キホク</t>
    </rPh>
    <rPh sb="2" eb="4">
      <t>トチ</t>
    </rPh>
    <rPh sb="4" eb="6">
      <t>カイハツ</t>
    </rPh>
    <rPh sb="6" eb="8">
      <t>コウシャ</t>
    </rPh>
    <phoneticPr fontId="2"/>
  </si>
  <si>
    <t>鬼北地域野菜園芸振興基金</t>
    <rPh sb="0" eb="2">
      <t>キホク</t>
    </rPh>
    <rPh sb="2" eb="4">
      <t>チイキ</t>
    </rPh>
    <rPh sb="4" eb="6">
      <t>ヤサイ</t>
    </rPh>
    <rPh sb="6" eb="8">
      <t>エンゲイ</t>
    </rPh>
    <rPh sb="8" eb="10">
      <t>シンコウ</t>
    </rPh>
    <rPh sb="10" eb="12">
      <t>キキン</t>
    </rPh>
    <phoneticPr fontId="2"/>
  </si>
  <si>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
  </si>
  <si>
    <t>愛媛県市町総合事務組合（消防補償事業分）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2"/>
  </si>
  <si>
    <t>愛媛県市町総合事務組合（交通災害事業分）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2"/>
  </si>
  <si>
    <t>愛媛県市町総合事務組合（自治会館事業分）</t>
    <rPh sb="0" eb="3">
      <t>エヒメケン</t>
    </rPh>
    <rPh sb="3" eb="5">
      <t>シチョウ</t>
    </rPh>
    <rPh sb="5" eb="7">
      <t>ソウゴウ</t>
    </rPh>
    <rPh sb="7" eb="9">
      <t>ジム</t>
    </rPh>
    <rPh sb="9" eb="11">
      <t>クミアイ</t>
    </rPh>
    <rPh sb="12" eb="14">
      <t>ジチ</t>
    </rPh>
    <rPh sb="14" eb="16">
      <t>カイカン</t>
    </rPh>
    <rPh sb="16" eb="18">
      <t>ジギョウ</t>
    </rPh>
    <rPh sb="18" eb="19">
      <t>ブン</t>
    </rPh>
    <phoneticPr fontId="2"/>
  </si>
  <si>
    <t>愛媛県市町総合事務組合（議員公務災害事業分）</t>
    <rPh sb="0" eb="3">
      <t>エヒメケン</t>
    </rPh>
    <rPh sb="3" eb="5">
      <t>シチョウ</t>
    </rPh>
    <rPh sb="5" eb="7">
      <t>ソウゴウ</t>
    </rPh>
    <rPh sb="7" eb="9">
      <t>ジム</t>
    </rPh>
    <rPh sb="9" eb="11">
      <t>クミアイ</t>
    </rPh>
    <rPh sb="12" eb="14">
      <t>ギイン</t>
    </rPh>
    <rPh sb="14" eb="16">
      <t>コウム</t>
    </rPh>
    <rPh sb="16" eb="18">
      <t>サイガイ</t>
    </rPh>
    <rPh sb="18" eb="20">
      <t>ジギョウ</t>
    </rPh>
    <rPh sb="20" eb="21">
      <t>ブン</t>
    </rPh>
    <phoneticPr fontId="2"/>
  </si>
  <si>
    <t>愛媛県市町総合事務組合（共通経費分）</t>
    <rPh sb="0" eb="3">
      <t>エヒメケン</t>
    </rPh>
    <rPh sb="3" eb="5">
      <t>シチョウ</t>
    </rPh>
    <rPh sb="5" eb="7">
      <t>ソウゴウ</t>
    </rPh>
    <rPh sb="7" eb="9">
      <t>ジム</t>
    </rPh>
    <rPh sb="9" eb="11">
      <t>クミアイ</t>
    </rPh>
    <rPh sb="12" eb="14">
      <t>キョウツウ</t>
    </rPh>
    <rPh sb="14" eb="16">
      <t>ケイヒ</t>
    </rPh>
    <rPh sb="16" eb="17">
      <t>ブン</t>
    </rPh>
    <phoneticPr fontId="2"/>
  </si>
  <si>
    <t>宇和島地区広域事務組合（一般会計）</t>
    <rPh sb="0" eb="3">
      <t>ウワジマ</t>
    </rPh>
    <rPh sb="3" eb="5">
      <t>チク</t>
    </rPh>
    <rPh sb="5" eb="7">
      <t>コウイキ</t>
    </rPh>
    <rPh sb="7" eb="9">
      <t>ジム</t>
    </rPh>
    <rPh sb="9" eb="11">
      <t>クミアイ</t>
    </rPh>
    <rPh sb="12" eb="14">
      <t>イッパン</t>
    </rPh>
    <rPh sb="14" eb="16">
      <t>カイケイ</t>
    </rPh>
    <phoneticPr fontId="2"/>
  </si>
  <si>
    <t>宇和島地区広域事務組合（介護保険事業特別会計）</t>
    <rPh sb="0" eb="3">
      <t>ウワジマ</t>
    </rPh>
    <rPh sb="3" eb="5">
      <t>チク</t>
    </rPh>
    <rPh sb="5" eb="7">
      <t>コウイキ</t>
    </rPh>
    <rPh sb="7" eb="9">
      <t>ジム</t>
    </rPh>
    <rPh sb="9" eb="11">
      <t>クミアイ</t>
    </rPh>
    <rPh sb="12" eb="14">
      <t>カイゴ</t>
    </rPh>
    <rPh sb="14" eb="16">
      <t>ホケン</t>
    </rPh>
    <rPh sb="16" eb="18">
      <t>ジギョウ</t>
    </rPh>
    <rPh sb="18" eb="20">
      <t>トクベツ</t>
    </rPh>
    <rPh sb="20" eb="22">
      <t>カイケイ</t>
    </rPh>
    <phoneticPr fontId="2"/>
  </si>
  <si>
    <t>愛媛地方税滞納整理機構</t>
    <rPh sb="0" eb="2">
      <t>エヒメ</t>
    </rPh>
    <rPh sb="2" eb="5">
      <t>チホウゼイ</t>
    </rPh>
    <rPh sb="5" eb="7">
      <t>タイノウ</t>
    </rPh>
    <rPh sb="7" eb="9">
      <t>セイリ</t>
    </rPh>
    <rPh sb="9" eb="11">
      <t>キコウ</t>
    </rPh>
    <phoneticPr fontId="2"/>
  </si>
  <si>
    <t>愛媛県後期高齢者医療広域連合</t>
    <rPh sb="0" eb="3">
      <t>エヒメケン</t>
    </rPh>
    <rPh sb="3" eb="5">
      <t>コウキ</t>
    </rPh>
    <rPh sb="5" eb="8">
      <t>コウレイシャ</t>
    </rPh>
    <rPh sb="8" eb="10">
      <t>イリョウ</t>
    </rPh>
    <rPh sb="10" eb="12">
      <t>コウイキ</t>
    </rPh>
    <rPh sb="12" eb="14">
      <t>レンゴウ</t>
    </rPh>
    <phoneticPr fontId="2"/>
  </si>
  <si>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</si>
  <si>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地域振興基金</t>
    <rPh sb="0" eb="2">
      <t>チイキ</t>
    </rPh>
    <rPh sb="2" eb="4">
      <t>シンコウ</t>
    </rPh>
    <rPh sb="4" eb="6">
      <t>キキン</t>
    </rPh>
    <phoneticPr fontId="19"/>
  </si>
  <si>
    <t>過疎地域自立促進基金</t>
    <rPh sb="0" eb="2">
      <t>カソ</t>
    </rPh>
    <rPh sb="2" eb="4">
      <t>チイキ</t>
    </rPh>
    <rPh sb="4" eb="6">
      <t>ジリツ</t>
    </rPh>
    <rPh sb="6" eb="8">
      <t>ソクシン</t>
    </rPh>
    <rPh sb="8" eb="10">
      <t>キキン</t>
    </rPh>
    <phoneticPr fontId="19"/>
  </si>
  <si>
    <t>地域福祉基金</t>
    <rPh sb="0" eb="2">
      <t>チイキ</t>
    </rPh>
    <rPh sb="2" eb="4">
      <t>フクシ</t>
    </rPh>
    <rPh sb="4" eb="6">
      <t>キキン</t>
    </rPh>
    <phoneticPr fontId="19"/>
  </si>
  <si>
    <t>公共施設等整備管理基金</t>
    <rPh sb="0" eb="2">
      <t>コウキョウ</t>
    </rPh>
    <rPh sb="2" eb="4">
      <t>シセツ</t>
    </rPh>
    <rPh sb="4" eb="5">
      <t>トウ</t>
    </rPh>
    <rPh sb="5" eb="7">
      <t>セイビ</t>
    </rPh>
    <rPh sb="7" eb="9">
      <t>カンリ</t>
    </rPh>
    <rPh sb="9" eb="11">
      <t>キキン</t>
    </rPh>
    <phoneticPr fontId="2"/>
  </si>
  <si>
    <t>交流促進基金</t>
    <rPh sb="0" eb="2">
      <t>コウリュウ</t>
    </rPh>
    <rPh sb="2" eb="4">
      <t>ソクシン</t>
    </rPh>
    <rPh sb="4" eb="6">
      <t>キキン</t>
    </rPh>
    <phoneticPr fontId="19"/>
  </si>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</sst>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88328</c:v>
                </c:pt>
                <c:pt idx="1">
                  <c:v>103390</c:v>
                </c:pt>
                <c:pt idx="2">
                  <c:v>125391</c:v>
                </c:pt>
                <c:pt idx="3">
                  <c:v>138402</c:v>
                </c:pt>
                <c:pt idx="4">
                  <c:v>146367</c:v>
                </c:pt>
              </c:numCache>
            </c:numRef>
          </c:val>
          <c:smooth val="0"/>
          <c:extLst>
            <c:ext xmlns:c16="http://schemas.microsoft.com/office/drawing/2014/chart" uri="{C3380CC4-5D6E-409C-BE32-E72D297353CC}">
              <c16:uniqueId val="{00000000-2AB9-4F97-80B8-1BCF22354DF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87522</c:v>
                </c:pt>
                <c:pt idx="1">
                  <c:v>106235</c:v>
                </c:pt>
                <c:pt idx="2">
                  <c:v>118870</c:v>
                </c:pt>
                <c:pt idx="3">
                  <c:v>146758</c:v>
                </c:pt>
                <c:pt idx="4">
                  <c:v>383661</c:v>
                </c:pt>
              </c:numCache>
            </c:numRef>
          </c:val>
          <c:smooth val="0"/>
          <c:extLst>
            <c:ext xmlns:c16="http://schemas.microsoft.com/office/drawing/2014/chart" uri="{C3380CC4-5D6E-409C-BE32-E72D297353CC}">
              <c16:uniqueId val="{00000001-2AB9-4F97-80B8-1BCF22354DF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3.64</c:v>
                </c:pt>
                <c:pt idx="1">
                  <c:v>2.39</c:v>
                </c:pt>
                <c:pt idx="2">
                  <c:v>3.47</c:v>
                </c:pt>
                <c:pt idx="3">
                  <c:v>6.48</c:v>
                </c:pt>
                <c:pt idx="4">
                  <c:v>3.82</c:v>
                </c:pt>
              </c:numCache>
            </c:numRef>
          </c:val>
          <c:extLst>
            <c:ext xmlns:c16="http://schemas.microsoft.com/office/drawing/2014/chart" uri="{C3380CC4-5D6E-409C-BE32-E72D297353CC}">
              <c16:uniqueId val="{00000000-F38C-4D53-AD10-6F23609F1F5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44.16</c:v>
                </c:pt>
                <c:pt idx="1">
                  <c:v>44.42</c:v>
                </c:pt>
                <c:pt idx="2">
                  <c:v>41.16</c:v>
                </c:pt>
                <c:pt idx="3">
                  <c:v>37.68</c:v>
                </c:pt>
                <c:pt idx="4">
                  <c:v>39.090000000000003</c:v>
                </c:pt>
              </c:numCache>
            </c:numRef>
          </c:val>
          <c:extLst>
            <c:ext xmlns:c16="http://schemas.microsoft.com/office/drawing/2014/chart" uri="{C3380CC4-5D6E-409C-BE32-E72D297353CC}">
              <c16:uniqueId val="{00000001-F38C-4D53-AD10-6F23609F1F5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-4.8</c:v>
                </c:pt>
                <c:pt idx="1">
                  <c:v>-0.57999999999999996</c:v>
                </c:pt>
                <c:pt idx="2">
                  <c:v>0.39</c:v>
                </c:pt>
                <c:pt idx="3">
                  <c:v>3.15</c:v>
                </c:pt>
                <c:pt idx="4">
                  <c:v>-2.87</c:v>
                </c:pt>
              </c:numCache>
            </c:numRef>
          </c:val>
          <c:smooth val="0"/>
          <c:extLst>
            <c:ext xmlns:c16="http://schemas.microsoft.com/office/drawing/2014/chart" uri="{C3380CC4-5D6E-409C-BE32-E72D297353CC}">
              <c16:uniqueId val="{00000002-F38C-4D53-AD10-6F23609F1F5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0.76</c:v>
                </c:pt>
                <c:pt idx="2">
                  <c:v>#N/A</c:v>
                </c:pt>
                <c:pt idx="3">
                  <c:v>0</c:v>
                </c:pt>
                <c:pt idx="4">
                  <c:v>#N/A</c:v>
                </c:pt>
                <c:pt idx="5">
                  <c:v>0</c:v>
                </c:pt>
                <c:pt idx="6">
                  <c:v>#N/A</c:v>
                </c:pt>
                <c:pt idx="7">
                  <c:v>0</c:v>
                </c:pt>
                <c:pt idx="8">
                  <c:v>#N/A</c:v>
                </c:pt>
                <c:pt idx="9">
                  <c:v>0.05</c:v>
                </c:pt>
              </c:numCache>
            </c:numRef>
          </c:val>
          <c:extLst>
            <c:ext xmlns:c16="http://schemas.microsoft.com/office/drawing/2014/chart" uri="{C3380CC4-5D6E-409C-BE32-E72D297353CC}">
              <c16:uniqueId val="{00000000-43E0-4AA0-A91D-0CC221F626F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3E0-4AA0-A91D-0CC221F626F8}"/>
            </c:ext>
          </c:extLst>
        </c:ser>
        <c:ser>
          <c:idx val="2"/>
          <c:order val="2"/>
          <c:tx>
            <c:strRef>
              <c:f>データシート!$A$29</c:f>
              <c:strCache>
                <c:ptCount val="1"/>
                <c:pt idx="0">
                  <c:v>後期高齢者医療保険特別会計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7.0000000000000007E-2</c:v>
                </c:pt>
                <c:pt idx="2">
                  <c:v>#N/A</c:v>
                </c:pt>
                <c:pt idx="3">
                  <c:v>7.0000000000000007E-2</c:v>
                </c:pt>
                <c:pt idx="4">
                  <c:v>#N/A</c:v>
                </c:pt>
                <c:pt idx="5">
                  <c:v>0.06</c:v>
                </c:pt>
                <c:pt idx="6">
                  <c:v>#N/A</c:v>
                </c:pt>
                <c:pt idx="7">
                  <c:v>0.09</c:v>
                </c:pt>
                <c:pt idx="8">
                  <c:v>#N/A</c:v>
                </c:pt>
                <c:pt idx="9">
                  <c:v>7.0000000000000007E-2</c:v>
                </c:pt>
              </c:numCache>
            </c:numRef>
          </c:val>
          <c:extLst>
            <c:ext xmlns:c16="http://schemas.microsoft.com/office/drawing/2014/chart" uri="{C3380CC4-5D6E-409C-BE32-E72D297353CC}">
              <c16:uniqueId val="{00000002-43E0-4AA0-A91D-0CC221F626F8}"/>
            </c:ext>
          </c:extLst>
        </c:ser>
        <c:ser>
          <c:idx val="3"/>
          <c:order val="3"/>
          <c:tx>
            <c:strRef>
              <c:f>データシート!$A$30</c:f>
              <c:strCache>
                <c:ptCount val="1"/>
                <c:pt idx="0">
                  <c:v>公共浄化槽等整備推進事業特別会計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c:v>
                </c:pt>
                <c:pt idx="8">
                  <c:v>#N/A</c:v>
                </c:pt>
                <c:pt idx="9">
                  <c:v>0.09</c:v>
                </c:pt>
              </c:numCache>
            </c:numRef>
          </c:val>
          <c:extLst>
            <c:ext xmlns:c16="http://schemas.microsoft.com/office/drawing/2014/chart" uri="{C3380CC4-5D6E-409C-BE32-E72D297353CC}">
              <c16:uniqueId val="{00000003-43E0-4AA0-A91D-0CC221F626F8}"/>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0.71</c:v>
                </c:pt>
                <c:pt idx="2">
                  <c:v>#N/A</c:v>
                </c:pt>
                <c:pt idx="3">
                  <c:v>0.98</c:v>
                </c:pt>
                <c:pt idx="4">
                  <c:v>#N/A</c:v>
                </c:pt>
                <c:pt idx="5">
                  <c:v>0.15</c:v>
                </c:pt>
                <c:pt idx="6">
                  <c:v>#N/A</c:v>
                </c:pt>
                <c:pt idx="7">
                  <c:v>0.18</c:v>
                </c:pt>
                <c:pt idx="8">
                  <c:v>#N/A</c:v>
                </c:pt>
                <c:pt idx="9">
                  <c:v>0.14000000000000001</c:v>
                </c:pt>
              </c:numCache>
            </c:numRef>
          </c:val>
          <c:extLst>
            <c:ext xmlns:c16="http://schemas.microsoft.com/office/drawing/2014/chart" uri="{C3380CC4-5D6E-409C-BE32-E72D297353CC}">
              <c16:uniqueId val="{00000004-43E0-4AA0-A91D-0CC221F626F8}"/>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0.48</c:v>
                </c:pt>
              </c:numCache>
            </c:numRef>
          </c:val>
          <c:extLst>
            <c:ext xmlns:c16="http://schemas.microsoft.com/office/drawing/2014/chart" uri="{C3380CC4-5D6E-409C-BE32-E72D297353CC}">
              <c16:uniqueId val="{00000005-43E0-4AA0-A91D-0CC221F626F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1.81</c:v>
                </c:pt>
                <c:pt idx="2">
                  <c:v>#N/A</c:v>
                </c:pt>
                <c:pt idx="3">
                  <c:v>1.56</c:v>
                </c:pt>
                <c:pt idx="4">
                  <c:v>#N/A</c:v>
                </c:pt>
                <c:pt idx="5">
                  <c:v>0.83</c:v>
                </c:pt>
                <c:pt idx="6">
                  <c:v>#N/A</c:v>
                </c:pt>
                <c:pt idx="7">
                  <c:v>0.37</c:v>
                </c:pt>
                <c:pt idx="8">
                  <c:v>#N/A</c:v>
                </c:pt>
                <c:pt idx="9">
                  <c:v>1.42</c:v>
                </c:pt>
              </c:numCache>
            </c:numRef>
          </c:val>
          <c:extLst>
            <c:ext xmlns:c16="http://schemas.microsoft.com/office/drawing/2014/chart" uri="{C3380CC4-5D6E-409C-BE32-E72D297353CC}">
              <c16:uniqueId val="{00000006-43E0-4AA0-A91D-0CC221F626F8}"/>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2.2000000000000002</c:v>
                </c:pt>
                <c:pt idx="2">
                  <c:v>#N/A</c:v>
                </c:pt>
                <c:pt idx="3">
                  <c:v>2.06</c:v>
                </c:pt>
                <c:pt idx="4">
                  <c:v>#N/A</c:v>
                </c:pt>
                <c:pt idx="5">
                  <c:v>3.05</c:v>
                </c:pt>
                <c:pt idx="6">
                  <c:v>#N/A</c:v>
                </c:pt>
                <c:pt idx="7">
                  <c:v>2.96</c:v>
                </c:pt>
                <c:pt idx="8">
                  <c:v>#N/A</c:v>
                </c:pt>
                <c:pt idx="9">
                  <c:v>3.4</c:v>
                </c:pt>
              </c:numCache>
            </c:numRef>
          </c:val>
          <c:extLst>
            <c:ext xmlns:c16="http://schemas.microsoft.com/office/drawing/2014/chart" uri="{C3380CC4-5D6E-409C-BE32-E72D297353CC}">
              <c16:uniqueId val="{00000007-43E0-4AA0-A91D-0CC221F626F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2.87</c:v>
                </c:pt>
                <c:pt idx="2">
                  <c:v>#N/A</c:v>
                </c:pt>
                <c:pt idx="3">
                  <c:v>2.38</c:v>
                </c:pt>
                <c:pt idx="4">
                  <c:v>#N/A</c:v>
                </c:pt>
                <c:pt idx="5">
                  <c:v>3.46</c:v>
                </c:pt>
                <c:pt idx="6">
                  <c:v>#N/A</c:v>
                </c:pt>
                <c:pt idx="7">
                  <c:v>6.47</c:v>
                </c:pt>
                <c:pt idx="8">
                  <c:v>#N/A</c:v>
                </c:pt>
                <c:pt idx="9">
                  <c:v>3.81</c:v>
                </c:pt>
              </c:numCache>
            </c:numRef>
          </c:val>
          <c:extLst>
            <c:ext xmlns:c16="http://schemas.microsoft.com/office/drawing/2014/chart" uri="{C3380CC4-5D6E-409C-BE32-E72D297353CC}">
              <c16:uniqueId val="{00000008-43E0-4AA0-A91D-0CC221F626F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4.49</c:v>
                </c:pt>
                <c:pt idx="2">
                  <c:v>#N/A</c:v>
                </c:pt>
                <c:pt idx="3">
                  <c:v>4.47</c:v>
                </c:pt>
                <c:pt idx="4">
                  <c:v>#N/A</c:v>
                </c:pt>
                <c:pt idx="5">
                  <c:v>4.8</c:v>
                </c:pt>
                <c:pt idx="6">
                  <c:v>#N/A</c:v>
                </c:pt>
                <c:pt idx="7">
                  <c:v>4.3899999999999997</c:v>
                </c:pt>
                <c:pt idx="8">
                  <c:v>#N/A</c:v>
                </c:pt>
                <c:pt idx="9">
                  <c:v>4.0999999999999996</c:v>
                </c:pt>
              </c:numCache>
            </c:numRef>
          </c:val>
          <c:extLst>
            <c:ext xmlns:c16="http://schemas.microsoft.com/office/drawing/2014/chart" uri="{C3380CC4-5D6E-409C-BE32-E72D297353CC}">
              <c16:uniqueId val="{00000009-43E0-4AA0-A91D-0CC221F626F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742</c:v>
                </c:pt>
                <c:pt idx="5">
                  <c:v>743</c:v>
                </c:pt>
                <c:pt idx="8">
                  <c:v>727</c:v>
                </c:pt>
                <c:pt idx="11">
                  <c:v>825</c:v>
                </c:pt>
                <c:pt idx="14">
                  <c:v>816</c:v>
                </c:pt>
              </c:numCache>
            </c:numRef>
          </c:val>
          <c:extLst>
            <c:ext xmlns:c16="http://schemas.microsoft.com/office/drawing/2014/chart" uri="{C3380CC4-5D6E-409C-BE32-E72D297353CC}">
              <c16:uniqueId val="{00000000-4BB9-4925-B18F-74DC81F3778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BB9-4925-B18F-74DC81F3778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23</c:v>
                </c:pt>
                <c:pt idx="3">
                  <c:v>20</c:v>
                </c:pt>
                <c:pt idx="6">
                  <c:v>20</c:v>
                </c:pt>
                <c:pt idx="9">
                  <c:v>9</c:v>
                </c:pt>
                <c:pt idx="12">
                  <c:v>7</c:v>
                </c:pt>
              </c:numCache>
            </c:numRef>
          </c:val>
          <c:extLst>
            <c:ext xmlns:c16="http://schemas.microsoft.com/office/drawing/2014/chart" uri="{C3380CC4-5D6E-409C-BE32-E72D297353CC}">
              <c16:uniqueId val="{00000002-4BB9-4925-B18F-74DC81F3778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21</c:v>
                </c:pt>
                <c:pt idx="3">
                  <c:v>7</c:v>
                </c:pt>
                <c:pt idx="6">
                  <c:v>8</c:v>
                </c:pt>
                <c:pt idx="9">
                  <c:v>8</c:v>
                </c:pt>
                <c:pt idx="12">
                  <c:v>11</c:v>
                </c:pt>
              </c:numCache>
            </c:numRef>
          </c:val>
          <c:extLst>
            <c:ext xmlns:c16="http://schemas.microsoft.com/office/drawing/2014/chart" uri="{C3380CC4-5D6E-409C-BE32-E72D297353CC}">
              <c16:uniqueId val="{00000003-4BB9-4925-B18F-74DC81F3778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148</c:v>
                </c:pt>
                <c:pt idx="3">
                  <c:v>143</c:v>
                </c:pt>
                <c:pt idx="6">
                  <c:v>143</c:v>
                </c:pt>
                <c:pt idx="9">
                  <c:v>139</c:v>
                </c:pt>
                <c:pt idx="12">
                  <c:v>144</c:v>
                </c:pt>
              </c:numCache>
            </c:numRef>
          </c:val>
          <c:extLst>
            <c:ext xmlns:c16="http://schemas.microsoft.com/office/drawing/2014/chart" uri="{C3380CC4-5D6E-409C-BE32-E72D297353CC}">
              <c16:uniqueId val="{00000004-4BB9-4925-B18F-74DC81F3778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BB9-4925-B18F-74DC81F3778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BB9-4925-B18F-74DC81F3778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765</c:v>
                </c:pt>
                <c:pt idx="3">
                  <c:v>801</c:v>
                </c:pt>
                <c:pt idx="6">
                  <c:v>788</c:v>
                </c:pt>
                <c:pt idx="9">
                  <c:v>943</c:v>
                </c:pt>
                <c:pt idx="12">
                  <c:v>950</c:v>
                </c:pt>
              </c:numCache>
            </c:numRef>
          </c:val>
          <c:extLst>
            <c:ext xmlns:c16="http://schemas.microsoft.com/office/drawing/2014/chart" uri="{C3380CC4-5D6E-409C-BE32-E72D297353CC}">
              <c16:uniqueId val="{00000007-4BB9-4925-B18F-74DC81F3778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215</c:v>
                </c:pt>
                <c:pt idx="2">
                  <c:v>#N/A</c:v>
                </c:pt>
                <c:pt idx="3">
                  <c:v>#N/A</c:v>
                </c:pt>
                <c:pt idx="4">
                  <c:v>228</c:v>
                </c:pt>
                <c:pt idx="5">
                  <c:v>#N/A</c:v>
                </c:pt>
                <c:pt idx="6">
                  <c:v>#N/A</c:v>
                </c:pt>
                <c:pt idx="7">
                  <c:v>232</c:v>
                </c:pt>
                <c:pt idx="8">
                  <c:v>#N/A</c:v>
                </c:pt>
                <c:pt idx="9">
                  <c:v>#N/A</c:v>
                </c:pt>
                <c:pt idx="10">
                  <c:v>274</c:v>
                </c:pt>
                <c:pt idx="11">
                  <c:v>#N/A</c:v>
                </c:pt>
                <c:pt idx="12">
                  <c:v>#N/A</c:v>
                </c:pt>
                <c:pt idx="13">
                  <c:v>296</c:v>
                </c:pt>
                <c:pt idx="14">
                  <c:v>#N/A</c:v>
                </c:pt>
              </c:numCache>
            </c:numRef>
          </c:val>
          <c:smooth val="0"/>
          <c:extLst>
            <c:ext xmlns:c16="http://schemas.microsoft.com/office/drawing/2014/chart" uri="{C3380CC4-5D6E-409C-BE32-E72D297353CC}">
              <c16:uniqueId val="{00000008-4BB9-4925-B18F-74DC81F3778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6801</c:v>
                </c:pt>
                <c:pt idx="5">
                  <c:v>6895</c:v>
                </c:pt>
                <c:pt idx="8">
                  <c:v>6953</c:v>
                </c:pt>
                <c:pt idx="11">
                  <c:v>6884</c:v>
                </c:pt>
                <c:pt idx="14">
                  <c:v>7739</c:v>
                </c:pt>
              </c:numCache>
            </c:numRef>
          </c:val>
          <c:extLst>
            <c:ext xmlns:c16="http://schemas.microsoft.com/office/drawing/2014/chart" uri="{C3380CC4-5D6E-409C-BE32-E72D297353CC}">
              <c16:uniqueId val="{00000000-2724-420A-91FE-2AF00373C30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157</c:v>
                </c:pt>
                <c:pt idx="5">
                  <c:v>134</c:v>
                </c:pt>
                <c:pt idx="8">
                  <c:v>133</c:v>
                </c:pt>
                <c:pt idx="11">
                  <c:v>117</c:v>
                </c:pt>
                <c:pt idx="14">
                  <c:v>97</c:v>
                </c:pt>
              </c:numCache>
            </c:numRef>
          </c:val>
          <c:extLst>
            <c:ext xmlns:c16="http://schemas.microsoft.com/office/drawing/2014/chart" uri="{C3380CC4-5D6E-409C-BE32-E72D297353CC}">
              <c16:uniqueId val="{00000001-2724-420A-91FE-2AF00373C30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3670</c:v>
                </c:pt>
                <c:pt idx="5">
                  <c:v>3884</c:v>
                </c:pt>
                <c:pt idx="8">
                  <c:v>4040</c:v>
                </c:pt>
                <c:pt idx="11">
                  <c:v>4576</c:v>
                </c:pt>
                <c:pt idx="14">
                  <c:v>4834</c:v>
                </c:pt>
              </c:numCache>
            </c:numRef>
          </c:val>
          <c:extLst>
            <c:ext xmlns:c16="http://schemas.microsoft.com/office/drawing/2014/chart" uri="{C3380CC4-5D6E-409C-BE32-E72D297353CC}">
              <c16:uniqueId val="{00000002-2724-420A-91FE-2AF00373C30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724-420A-91FE-2AF00373C30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724-420A-91FE-2AF00373C30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724-420A-91FE-2AF00373C30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1352</c:v>
                </c:pt>
                <c:pt idx="3">
                  <c:v>1228</c:v>
                </c:pt>
                <c:pt idx="6">
                  <c:v>1154</c:v>
                </c:pt>
                <c:pt idx="9">
                  <c:v>1062</c:v>
                </c:pt>
                <c:pt idx="12">
                  <c:v>958</c:v>
                </c:pt>
              </c:numCache>
            </c:numRef>
          </c:val>
          <c:extLst>
            <c:ext xmlns:c16="http://schemas.microsoft.com/office/drawing/2014/chart" uri="{C3380CC4-5D6E-409C-BE32-E72D297353CC}">
              <c16:uniqueId val="{00000006-2724-420A-91FE-2AF00373C30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124</c:v>
                </c:pt>
                <c:pt idx="3">
                  <c:v>100</c:v>
                </c:pt>
                <c:pt idx="6">
                  <c:v>81</c:v>
                </c:pt>
                <c:pt idx="9">
                  <c:v>74</c:v>
                </c:pt>
                <c:pt idx="12">
                  <c:v>65</c:v>
                </c:pt>
              </c:numCache>
            </c:numRef>
          </c:val>
          <c:extLst>
            <c:ext xmlns:c16="http://schemas.microsoft.com/office/drawing/2014/chart" uri="{C3380CC4-5D6E-409C-BE32-E72D297353CC}">
              <c16:uniqueId val="{00000007-2724-420A-91FE-2AF00373C30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1264</c:v>
                </c:pt>
                <c:pt idx="3">
                  <c:v>1182</c:v>
                </c:pt>
                <c:pt idx="6">
                  <c:v>1162</c:v>
                </c:pt>
                <c:pt idx="9">
                  <c:v>1132</c:v>
                </c:pt>
                <c:pt idx="12">
                  <c:v>1174</c:v>
                </c:pt>
              </c:numCache>
            </c:numRef>
          </c:val>
          <c:extLst>
            <c:ext xmlns:c16="http://schemas.microsoft.com/office/drawing/2014/chart" uri="{C3380CC4-5D6E-409C-BE32-E72D297353CC}">
              <c16:uniqueId val="{00000008-2724-420A-91FE-2AF00373C30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73</c:v>
                </c:pt>
                <c:pt idx="3">
                  <c:v>54</c:v>
                </c:pt>
                <c:pt idx="6">
                  <c:v>34</c:v>
                </c:pt>
                <c:pt idx="9">
                  <c:v>43</c:v>
                </c:pt>
                <c:pt idx="12">
                  <c:v>36</c:v>
                </c:pt>
              </c:numCache>
            </c:numRef>
          </c:val>
          <c:extLst>
            <c:ext xmlns:c16="http://schemas.microsoft.com/office/drawing/2014/chart" uri="{C3380CC4-5D6E-409C-BE32-E72D297353CC}">
              <c16:uniqueId val="{00000009-2724-420A-91FE-2AF00373C30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7923</c:v>
                </c:pt>
                <c:pt idx="3">
                  <c:v>7988</c:v>
                </c:pt>
                <c:pt idx="6">
                  <c:v>8233</c:v>
                </c:pt>
                <c:pt idx="9">
                  <c:v>8277</c:v>
                </c:pt>
                <c:pt idx="12">
                  <c:v>10393</c:v>
                </c:pt>
              </c:numCache>
            </c:numRef>
          </c:val>
          <c:extLst>
            <c:ext xmlns:c16="http://schemas.microsoft.com/office/drawing/2014/chart" uri="{C3380CC4-5D6E-409C-BE32-E72D297353CC}">
              <c16:uniqueId val="{0000000A-2724-420A-91FE-2AF00373C30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108</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724-420A-91FE-2AF00373C30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1939</c:v>
                </c:pt>
                <c:pt idx="1">
                  <c:v>1932</c:v>
                </c:pt>
                <c:pt idx="2">
                  <c:v>1933</c:v>
                </c:pt>
              </c:numCache>
            </c:numRef>
          </c:val>
          <c:extLst>
            <c:ext xmlns:c16="http://schemas.microsoft.com/office/drawing/2014/chart" uri="{C3380CC4-5D6E-409C-BE32-E72D297353CC}">
              <c16:uniqueId val="{00000000-A5DC-4192-87F8-5B5DC6DDEF9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169</c:v>
                </c:pt>
                <c:pt idx="2">
                  <c:v>459</c:v>
                </c:pt>
              </c:numCache>
            </c:numRef>
          </c:val>
          <c:extLst>
            <c:ext xmlns:c16="http://schemas.microsoft.com/office/drawing/2014/chart" uri="{C3380CC4-5D6E-409C-BE32-E72D297353CC}">
              <c16:uniqueId val="{00000001-A5DC-4192-87F8-5B5DC6DDEF9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2851</c:v>
                </c:pt>
                <c:pt idx="1">
                  <c:v>3065</c:v>
                </c:pt>
                <c:pt idx="2">
                  <c:v>3031</c:v>
                </c:pt>
              </c:numCache>
            </c:numRef>
          </c:val>
          <c:extLst>
            <c:ext xmlns:c16="http://schemas.microsoft.com/office/drawing/2014/chart" uri="{C3380CC4-5D6E-409C-BE32-E72D297353CC}">
              <c16:uniqueId val="{00000002-A5DC-4192-87F8-5B5DC6DDEF9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愛媛県鬼北町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mn-lt"/>
              <a:ea typeface="+mn-ea"/>
              <a:cs typeface="+mn-cs"/>
            </a:rPr>
            <a:t>広見</a:t>
          </a:r>
          <a:r>
            <a:rPr lang="ja-JP" altLang="ja-JP" sz="1100" b="0" i="0" baseline="0">
              <a:solidFill>
                <a:schemeClr val="dk1"/>
              </a:solidFill>
              <a:effectLst/>
              <a:latin typeface="+mn-lt"/>
              <a:ea typeface="+mn-ea"/>
              <a:cs typeface="+mn-cs"/>
            </a:rPr>
            <a:t>中学校の建て替えや保育所の統合などの大規模事業の実施により、元利償還金は年々増加が</a:t>
          </a:r>
          <a:r>
            <a:rPr lang="ja-JP" altLang="en-US" sz="1100" b="0" i="0" baseline="0">
              <a:solidFill>
                <a:schemeClr val="dk1"/>
              </a:solidFill>
              <a:effectLst/>
              <a:latin typeface="+mn-lt"/>
              <a:ea typeface="+mn-ea"/>
              <a:cs typeface="+mn-cs"/>
            </a:rPr>
            <a:t>見込まれており、</a:t>
          </a:r>
          <a:r>
            <a:rPr lang="ja-JP" altLang="ja-JP" sz="1100" b="0" i="0" baseline="0">
              <a:solidFill>
                <a:schemeClr val="dk1"/>
              </a:solidFill>
              <a:effectLst/>
              <a:latin typeface="+mn-lt"/>
              <a:ea typeface="+mn-ea"/>
              <a:cs typeface="+mn-cs"/>
            </a:rPr>
            <a:t>令和</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年度が実質公債費</a:t>
          </a:r>
          <a:r>
            <a:rPr lang="ja-JP" altLang="en-US" sz="1100" b="0" i="0" baseline="0">
              <a:solidFill>
                <a:schemeClr val="dk1"/>
              </a:solidFill>
              <a:effectLst/>
              <a:latin typeface="+mn-lt"/>
              <a:ea typeface="+mn-ea"/>
              <a:cs typeface="+mn-cs"/>
            </a:rPr>
            <a:t>比率</a:t>
          </a:r>
          <a:r>
            <a:rPr lang="ja-JP" altLang="ja-JP" sz="1100" b="0" i="0" baseline="0">
              <a:solidFill>
                <a:schemeClr val="dk1"/>
              </a:solidFill>
              <a:effectLst/>
              <a:latin typeface="+mn-lt"/>
              <a:ea typeface="+mn-ea"/>
              <a:cs typeface="+mn-cs"/>
            </a:rPr>
            <a:t>のピークとな</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見通しである。</a:t>
          </a:r>
          <a:r>
            <a:rPr lang="ja-JP" altLang="en-US" sz="1100" b="0" i="0" baseline="0">
              <a:solidFill>
                <a:schemeClr val="dk1"/>
              </a:solidFill>
              <a:effectLst/>
              <a:latin typeface="+mn-lt"/>
              <a:ea typeface="+mn-ea"/>
              <a:cs typeface="+mn-cs"/>
            </a:rPr>
            <a:t>交付税措置率の低い地方債はできる限り借りない方針とし、必要な普通建設事業については、国庫補助事業の活用や良好な地方債を必要最低限発行するよう努める。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愛媛県鬼北町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将来負担額のうち、</a:t>
          </a:r>
          <a:r>
            <a:rPr kumimoji="1" lang="ja-JP" altLang="ja-JP" sz="1100">
              <a:solidFill>
                <a:schemeClr val="dk1"/>
              </a:solidFill>
              <a:effectLst/>
              <a:latin typeface="+mn-lt"/>
              <a:ea typeface="+mn-ea"/>
              <a:cs typeface="+mn-cs"/>
            </a:rPr>
            <a:t>「一般会計等に係る地方債の現在高」が</a:t>
          </a:r>
          <a:r>
            <a:rPr kumimoji="1" lang="en-US" altLang="ja-JP" sz="1100">
              <a:solidFill>
                <a:sysClr val="windowText" lastClr="000000"/>
              </a:solidFill>
              <a:effectLst/>
              <a:latin typeface="+mn-lt"/>
              <a:ea typeface="+mn-ea"/>
              <a:cs typeface="+mn-cs"/>
            </a:rPr>
            <a:t>2,116</a:t>
          </a:r>
          <a:r>
            <a:rPr kumimoji="1" lang="ja-JP" altLang="en-US" sz="1100">
              <a:solidFill>
                <a:sysClr val="windowText" lastClr="000000"/>
              </a:solidFill>
              <a:effectLst/>
              <a:latin typeface="+mn-lt"/>
              <a:ea typeface="+mn-ea"/>
              <a:cs typeface="+mn-cs"/>
            </a:rPr>
            <a:t>百万</a:t>
          </a:r>
          <a:r>
            <a:rPr kumimoji="1" lang="ja-JP" altLang="ja-JP" sz="1100">
              <a:solidFill>
                <a:schemeClr val="dk1"/>
              </a:solidFill>
              <a:effectLst/>
              <a:latin typeface="+mn-lt"/>
              <a:ea typeface="+mn-ea"/>
              <a:cs typeface="+mn-cs"/>
            </a:rPr>
            <a:t>円増</a:t>
          </a:r>
          <a:r>
            <a:rPr kumimoji="1" lang="ja-JP" altLang="en-US" sz="1100">
              <a:solidFill>
                <a:schemeClr val="dk1"/>
              </a:solidFill>
              <a:effectLst/>
              <a:latin typeface="+mn-lt"/>
              <a:ea typeface="+mn-ea"/>
              <a:cs typeface="+mn-cs"/>
            </a:rPr>
            <a:t>となった主な要因は、令和３年度同意事業（広見中学校改築事業、情報通信基盤整備事業などの大型事業）が繰越となったことによる。</a:t>
          </a:r>
          <a:r>
            <a:rPr kumimoji="1" lang="ja-JP" altLang="ja-JP" sz="1100">
              <a:solidFill>
                <a:schemeClr val="dk1"/>
              </a:solidFill>
              <a:effectLst/>
              <a:latin typeface="+mn-lt"/>
              <a:ea typeface="+mn-ea"/>
              <a:cs typeface="+mn-cs"/>
            </a:rPr>
            <a:t>「公営企業債等繰入見込額」が</a:t>
          </a:r>
          <a:r>
            <a:rPr kumimoji="1" lang="en-US" altLang="ja-JP" sz="1100">
              <a:solidFill>
                <a:schemeClr val="dk1"/>
              </a:solidFill>
              <a:effectLst/>
              <a:latin typeface="+mn-lt"/>
              <a:ea typeface="+mn-ea"/>
              <a:cs typeface="+mn-cs"/>
            </a:rPr>
            <a:t>42</a:t>
          </a:r>
          <a:r>
            <a:rPr kumimoji="1" lang="ja-JP" altLang="en-US" sz="1100">
              <a:solidFill>
                <a:schemeClr val="dk1"/>
              </a:solidFill>
              <a:effectLst/>
              <a:latin typeface="+mn-lt"/>
              <a:ea typeface="+mn-ea"/>
              <a:cs typeface="+mn-cs"/>
            </a:rPr>
            <a:t>百万</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増となった主な要因は</a:t>
          </a:r>
          <a:r>
            <a:rPr kumimoji="1" lang="ja-JP" altLang="ja-JP" sz="1100">
              <a:solidFill>
                <a:schemeClr val="dk1"/>
              </a:solidFill>
              <a:effectLst/>
              <a:latin typeface="+mn-lt"/>
              <a:ea typeface="+mn-ea"/>
              <a:cs typeface="+mn-cs"/>
            </a:rPr>
            <a:t>病院</a:t>
          </a:r>
          <a:r>
            <a:rPr kumimoji="1" lang="ja-JP" altLang="en-US" sz="1100">
              <a:solidFill>
                <a:schemeClr val="dk1"/>
              </a:solidFill>
              <a:effectLst/>
              <a:latin typeface="+mn-lt"/>
              <a:ea typeface="+mn-ea"/>
              <a:cs typeface="+mn-cs"/>
            </a:rPr>
            <a:t>事業会計の医療施設、医療機器整備にかかる借入による残高</a:t>
          </a:r>
          <a:r>
            <a:rPr kumimoji="1" lang="ja-JP" altLang="en-US" sz="1100">
              <a:solidFill>
                <a:sysClr val="windowText" lastClr="000000"/>
              </a:solidFill>
              <a:effectLst/>
              <a:latin typeface="+mn-lt"/>
              <a:ea typeface="+mn-ea"/>
              <a:cs typeface="+mn-cs"/>
            </a:rPr>
            <a:t>増による。一方、</a:t>
          </a:r>
          <a:r>
            <a:rPr kumimoji="1" lang="ja-JP" altLang="ja-JP" sz="1100">
              <a:solidFill>
                <a:schemeClr val="dk1"/>
              </a:solidFill>
              <a:effectLst/>
              <a:latin typeface="+mn-lt"/>
              <a:ea typeface="+mn-ea"/>
              <a:cs typeface="+mn-cs"/>
            </a:rPr>
            <a:t>「退職手当負担見込額</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積立不足額の減や職員の勤続年数の低下に伴い</a:t>
          </a:r>
          <a:r>
            <a:rPr kumimoji="1" lang="en-US" altLang="ja-JP" sz="1100">
              <a:solidFill>
                <a:schemeClr val="dk1"/>
              </a:solidFill>
              <a:effectLst/>
              <a:latin typeface="+mn-lt"/>
              <a:ea typeface="+mn-ea"/>
              <a:cs typeface="+mn-cs"/>
            </a:rPr>
            <a:t>104</a:t>
          </a:r>
          <a:r>
            <a:rPr kumimoji="1" lang="ja-JP" altLang="en-US" sz="1100">
              <a:solidFill>
                <a:schemeClr val="dk1"/>
              </a:solidFill>
              <a:effectLst/>
              <a:latin typeface="+mn-lt"/>
              <a:ea typeface="+mn-ea"/>
              <a:cs typeface="+mn-cs"/>
            </a:rPr>
            <a:t>百万</a:t>
          </a:r>
          <a:r>
            <a:rPr kumimoji="1" lang="ja-JP" altLang="ja-JP" sz="1100">
              <a:solidFill>
                <a:schemeClr val="dk1"/>
              </a:solidFill>
              <a:effectLst/>
              <a:latin typeface="+mn-lt"/>
              <a:ea typeface="+mn-ea"/>
              <a:cs typeface="+mn-cs"/>
            </a:rPr>
            <a:t>円減</a:t>
          </a:r>
          <a:r>
            <a:rPr kumimoji="1" lang="ja-JP" altLang="en-US"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充当可能財源等のうち、</a:t>
          </a:r>
          <a:r>
            <a:rPr kumimoji="1" lang="ja-JP" altLang="ja-JP" sz="1100">
              <a:solidFill>
                <a:schemeClr val="dk1"/>
              </a:solidFill>
              <a:effectLst/>
              <a:latin typeface="+mn-lt"/>
              <a:ea typeface="+mn-ea"/>
              <a:cs typeface="+mn-cs"/>
            </a:rPr>
            <a:t>「充当可能基金」が</a:t>
          </a:r>
          <a:r>
            <a:rPr kumimoji="1" lang="en-US" altLang="ja-JP" sz="1100">
              <a:solidFill>
                <a:schemeClr val="dk1"/>
              </a:solidFill>
              <a:effectLst/>
              <a:latin typeface="+mn-lt"/>
              <a:ea typeface="+mn-ea"/>
              <a:cs typeface="+mn-cs"/>
            </a:rPr>
            <a:t>248</a:t>
          </a:r>
          <a:r>
            <a:rPr kumimoji="1" lang="ja-JP" altLang="en-US" sz="1100">
              <a:solidFill>
                <a:schemeClr val="dk1"/>
              </a:solidFill>
              <a:effectLst/>
              <a:latin typeface="+mn-lt"/>
              <a:ea typeface="+mn-ea"/>
              <a:cs typeface="+mn-cs"/>
            </a:rPr>
            <a:t>百万</a:t>
          </a:r>
          <a:r>
            <a:rPr kumimoji="1" lang="ja-JP" altLang="ja-JP" sz="1100">
              <a:solidFill>
                <a:schemeClr val="dk1"/>
              </a:solidFill>
              <a:effectLst/>
              <a:latin typeface="+mn-lt"/>
              <a:ea typeface="+mn-ea"/>
              <a:cs typeface="+mn-cs"/>
            </a:rPr>
            <a:t>円増</a:t>
          </a:r>
          <a:r>
            <a:rPr kumimoji="1" lang="ja-JP" altLang="en-US" sz="1100">
              <a:solidFill>
                <a:schemeClr val="dk1"/>
              </a:solidFill>
              <a:effectLst/>
              <a:latin typeface="+mn-lt"/>
              <a:ea typeface="+mn-ea"/>
              <a:cs typeface="+mn-cs"/>
            </a:rPr>
            <a:t>となった主な要因は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減債基金、庁舎建設基金積立額の増による。</a:t>
          </a:r>
          <a:r>
            <a:rPr kumimoji="1" lang="ja-JP" altLang="ja-JP" sz="1100">
              <a:solidFill>
                <a:schemeClr val="dk1"/>
              </a:solidFill>
              <a:effectLst/>
              <a:latin typeface="+mn-lt"/>
              <a:ea typeface="+mn-ea"/>
              <a:cs typeface="+mn-cs"/>
            </a:rPr>
            <a:t>「基準財政需要額算入見込額」が</a:t>
          </a:r>
          <a:r>
            <a:rPr kumimoji="1" lang="en-US" altLang="ja-JP" sz="1100">
              <a:solidFill>
                <a:schemeClr val="dk1"/>
              </a:solidFill>
              <a:effectLst/>
              <a:latin typeface="+mn-lt"/>
              <a:ea typeface="+mn-ea"/>
              <a:cs typeface="+mn-cs"/>
            </a:rPr>
            <a:t>855</a:t>
          </a:r>
          <a:r>
            <a:rPr kumimoji="1" lang="ja-JP" altLang="en-US" sz="1100">
              <a:solidFill>
                <a:schemeClr val="dk1"/>
              </a:solidFill>
              <a:effectLst/>
              <a:latin typeface="+mn-lt"/>
              <a:ea typeface="+mn-ea"/>
              <a:cs typeface="+mn-cs"/>
            </a:rPr>
            <a:t>百万</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増となった主な要因は、</a:t>
          </a:r>
          <a:r>
            <a:rPr kumimoji="1" lang="ja-JP" altLang="ja-JP" sz="1100">
              <a:solidFill>
                <a:schemeClr val="dk1"/>
              </a:solidFill>
              <a:effectLst/>
              <a:latin typeface="+mn-lt"/>
              <a:ea typeface="+mn-ea"/>
              <a:cs typeface="+mn-cs"/>
            </a:rPr>
            <a:t>公債費算入額</a:t>
          </a:r>
          <a:r>
            <a:rPr kumimoji="1" lang="ja-JP" altLang="en-US" sz="1100">
              <a:solidFill>
                <a:schemeClr val="dk1"/>
              </a:solidFill>
              <a:effectLst/>
              <a:latin typeface="+mn-lt"/>
              <a:ea typeface="+mn-ea"/>
              <a:cs typeface="+mn-cs"/>
            </a:rPr>
            <a:t>が</a:t>
          </a:r>
          <a:r>
            <a:rPr kumimoji="1" lang="en-US" altLang="ja-JP" sz="1100">
              <a:solidFill>
                <a:sysClr val="windowText" lastClr="000000"/>
              </a:solidFill>
              <a:effectLst/>
              <a:latin typeface="+mn-lt"/>
              <a:ea typeface="+mn-ea"/>
              <a:cs typeface="+mn-cs"/>
            </a:rPr>
            <a:t>891</a:t>
          </a:r>
          <a:r>
            <a:rPr kumimoji="1" lang="ja-JP" altLang="en-US" sz="1100">
              <a:solidFill>
                <a:sysClr val="windowText" lastClr="000000"/>
              </a:solidFill>
              <a:effectLst/>
              <a:latin typeface="+mn-lt"/>
              <a:ea typeface="+mn-ea"/>
              <a:cs typeface="+mn-cs"/>
            </a:rPr>
            <a:t>百万</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大幅に増加したことによる。</a:t>
          </a:r>
          <a:endParaRPr lang="ja-JP" altLang="ja-JP">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愛媛県鬼北町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増加理由として、後年度の償還金財源として減債基金への積立金増加による。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・広見</a:t>
          </a:r>
          <a:r>
            <a:rPr kumimoji="1" lang="ja-JP" altLang="ja-JP" sz="1100">
              <a:solidFill>
                <a:schemeClr val="dk1"/>
              </a:solidFill>
              <a:effectLst/>
              <a:latin typeface="+mn-lt"/>
              <a:ea typeface="+mn-ea"/>
              <a:cs typeface="+mn-cs"/>
            </a:rPr>
            <a:t>中学校</a:t>
          </a:r>
          <a:r>
            <a:rPr kumimoji="1" lang="ja-JP" altLang="en-US" sz="1100">
              <a:solidFill>
                <a:schemeClr val="dk1"/>
              </a:solidFill>
              <a:effectLst/>
              <a:latin typeface="+mn-lt"/>
              <a:ea typeface="+mn-ea"/>
              <a:cs typeface="+mn-cs"/>
            </a:rPr>
            <a:t>改築</a:t>
          </a:r>
          <a:r>
            <a:rPr kumimoji="1" lang="ja-JP" altLang="ja-JP" sz="1100">
              <a:solidFill>
                <a:schemeClr val="dk1"/>
              </a:solidFill>
              <a:effectLst/>
              <a:latin typeface="+mn-lt"/>
              <a:ea typeface="+mn-ea"/>
              <a:cs typeface="+mn-cs"/>
            </a:rPr>
            <a:t>事業や保育所</a:t>
          </a:r>
          <a:r>
            <a:rPr kumimoji="1" lang="ja-JP" altLang="en-US" sz="1100">
              <a:solidFill>
                <a:schemeClr val="dk1"/>
              </a:solidFill>
              <a:effectLst/>
              <a:latin typeface="+mn-lt"/>
              <a:ea typeface="+mn-ea"/>
              <a:cs typeface="+mn-cs"/>
            </a:rPr>
            <a:t>施設整備事業</a:t>
          </a:r>
          <a:r>
            <a:rPr kumimoji="1" lang="ja-JP" altLang="ja-JP" sz="1100">
              <a:solidFill>
                <a:schemeClr val="dk1"/>
              </a:solidFill>
              <a:effectLst/>
              <a:latin typeface="+mn-lt"/>
              <a:ea typeface="+mn-ea"/>
              <a:cs typeface="+mn-cs"/>
            </a:rPr>
            <a:t>などの大規模事業を実施</a:t>
          </a:r>
          <a:r>
            <a:rPr kumimoji="1" lang="ja-JP" altLang="en-US" sz="1100">
              <a:solidFill>
                <a:schemeClr val="dk1"/>
              </a:solidFill>
              <a:effectLst/>
              <a:latin typeface="+mn-lt"/>
              <a:ea typeface="+mn-ea"/>
              <a:cs typeface="+mn-cs"/>
            </a:rPr>
            <a:t>に伴い</a:t>
          </a:r>
          <a:r>
            <a:rPr kumimoji="1" lang="ja-JP" altLang="ja-JP" sz="1100">
              <a:solidFill>
                <a:schemeClr val="dk1"/>
              </a:solidFill>
              <a:effectLst/>
              <a:latin typeface="+mn-lt"/>
              <a:ea typeface="+mn-ea"/>
              <a:cs typeface="+mn-cs"/>
            </a:rPr>
            <a:t>、公共施設等整備管理基金を適宜取り崩しを行っ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・後年度の償還財源として減債基金への積立を計画的に行う。</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・公共施設の整備、維持管理、除却等の財源として</a:t>
          </a:r>
          <a:r>
            <a:rPr kumimoji="1" lang="ja-JP" altLang="ja-JP" sz="1100">
              <a:solidFill>
                <a:schemeClr val="dk1"/>
              </a:solidFill>
              <a:effectLst/>
              <a:latin typeface="+mn-lt"/>
              <a:ea typeface="+mn-ea"/>
              <a:cs typeface="+mn-cs"/>
            </a:rPr>
            <a:t>公共施設等整備管理基金</a:t>
          </a:r>
          <a:r>
            <a:rPr kumimoji="1" lang="ja-JP" altLang="en-US" sz="1100">
              <a:solidFill>
                <a:schemeClr val="dk1"/>
              </a:solidFill>
              <a:effectLst/>
              <a:latin typeface="+mn-lt"/>
              <a:ea typeface="+mn-ea"/>
              <a:cs typeface="+mn-cs"/>
            </a:rPr>
            <a:t>を適宜取崩しを行い、また積立を計画的に行う。</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地域振興基金：</a:t>
          </a:r>
          <a:r>
            <a:rPr lang="ja-JP" altLang="ja-JP" sz="1100">
              <a:solidFill>
                <a:schemeClr val="dk1"/>
              </a:solidFill>
              <a:effectLst/>
              <a:latin typeface="+mn-lt"/>
              <a:ea typeface="+mn-ea"/>
              <a:cs typeface="+mn-cs"/>
            </a:rPr>
            <a:t>地域の特性を活かした農林水産業を中心に振興を図り、活力のある町づくりを推進</a:t>
          </a:r>
          <a:r>
            <a:rPr lang="ja-JP" altLang="en-US" sz="1100">
              <a:solidFill>
                <a:schemeClr val="dk1"/>
              </a:solidFill>
              <a:effectLst/>
              <a:latin typeface="+mn-lt"/>
              <a:ea typeface="+mn-ea"/>
              <a:cs typeface="+mn-cs"/>
            </a:rPr>
            <a:t>するために必要な事業に活用</a:t>
          </a:r>
          <a:endParaRPr lang="ja-JP" altLang="ja-JP" sz="1400">
            <a:effectLst/>
          </a:endParaRPr>
        </a:p>
        <a:p>
          <a:r>
            <a:rPr kumimoji="1" lang="ja-JP" altLang="ja-JP" sz="1100">
              <a:solidFill>
                <a:schemeClr val="dk1"/>
              </a:solidFill>
              <a:effectLst/>
              <a:latin typeface="+mn-lt"/>
              <a:ea typeface="+mn-ea"/>
              <a:cs typeface="+mn-cs"/>
            </a:rPr>
            <a:t>過疎地域自立促進基金：</a:t>
          </a:r>
          <a:r>
            <a:rPr lang="ja-JP" altLang="ja-JP" sz="1100">
              <a:solidFill>
                <a:schemeClr val="dk1"/>
              </a:solidFill>
              <a:effectLst/>
              <a:latin typeface="+mn-lt"/>
              <a:ea typeface="+mn-ea"/>
              <a:cs typeface="+mn-cs"/>
            </a:rPr>
            <a:t>地域住民が将来にわたり安全に安心して暮らすことができるよう過疎地域の自立促進</a:t>
          </a:r>
          <a:r>
            <a:rPr lang="ja-JP" altLang="en-US" sz="1100">
              <a:solidFill>
                <a:schemeClr val="dk1"/>
              </a:solidFill>
              <a:effectLst/>
              <a:latin typeface="+mn-lt"/>
              <a:ea typeface="+mn-ea"/>
              <a:cs typeface="+mn-cs"/>
            </a:rPr>
            <a:t>をはかるため、</a:t>
          </a:r>
          <a:r>
            <a:rPr lang="ja-JP" altLang="ja-JP" sz="1100">
              <a:solidFill>
                <a:schemeClr val="dk1"/>
              </a:solidFill>
              <a:effectLst/>
              <a:latin typeface="+mn-lt"/>
              <a:ea typeface="+mn-ea"/>
              <a:cs typeface="+mn-cs"/>
            </a:rPr>
            <a:t>高齢者、交通、集落に関して必要な施策に活用</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公共施設等整備管理基金：公共施設等の維持管理、改修、更新及び除却に要する経費の財源</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交流促進事業基金：文化・体育交流及び地域の特色を活かした交流事業、交流人口の増加促進、魅力ある地域づくりを推進するために必要な事業に活用</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広見中学校改築事業や保育所施設整備事業の実施により公共施設等整備管理基金を取崩したこと</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（取崩し</a:t>
          </a:r>
          <a:r>
            <a:rPr kumimoji="1" lang="en-US" altLang="ja-JP" sz="1100">
              <a:solidFill>
                <a:schemeClr val="dk1"/>
              </a:solidFill>
              <a:effectLst/>
              <a:latin typeface="+mn-lt"/>
              <a:ea typeface="+mn-ea"/>
              <a:cs typeface="+mn-cs"/>
            </a:rPr>
            <a:t>147,500</a:t>
          </a:r>
          <a:r>
            <a:rPr kumimoji="1" lang="ja-JP" altLang="en-US" sz="1100">
              <a:solidFill>
                <a:schemeClr val="dk1"/>
              </a:solidFill>
              <a:effectLst/>
              <a:latin typeface="+mn-lt"/>
              <a:ea typeface="+mn-ea"/>
              <a:cs typeface="+mn-cs"/>
            </a:rPr>
            <a:t>千円、積立</a:t>
          </a:r>
          <a:r>
            <a:rPr kumimoji="1" lang="en-US" altLang="ja-JP" sz="1100">
              <a:solidFill>
                <a:schemeClr val="dk1"/>
              </a:solidFill>
              <a:effectLst/>
              <a:latin typeface="+mn-lt"/>
              <a:ea typeface="+mn-ea"/>
              <a:cs typeface="+mn-cs"/>
            </a:rPr>
            <a:t>46,749</a:t>
          </a:r>
          <a:r>
            <a:rPr kumimoji="1" lang="ja-JP" altLang="en-US"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en-US" sz="1100">
              <a:solidFill>
                <a:schemeClr val="dk1"/>
              </a:solidFill>
              <a:effectLst/>
              <a:latin typeface="+mn-lt"/>
              <a:ea typeface="+mn-ea"/>
              <a:cs typeface="+mn-cs"/>
            </a:rPr>
            <a:t>公共施設の整備、維持管理、除却等の財源として公共施設等整備管理基金を適宜取崩しを行い、また積立を計画的に行う。</a:t>
          </a:r>
          <a:endParaRPr kumimoji="1" lang="en-US" altLang="ja-JP" sz="1100">
            <a:solidFill>
              <a:schemeClr val="dk1"/>
            </a:solidFill>
            <a:effectLst/>
            <a:latin typeface="+mn-lt"/>
            <a:ea typeface="+mn-ea"/>
            <a:cs typeface="+mn-cs"/>
          </a:endParaRPr>
        </a:p>
        <a:p>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利子分積立による増</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予期せぬ事態に柔軟に対応するためにも、財政調整基金はある程度の金額が必要であり、前年度とほぼ同額になるように努める。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en-US" sz="1100">
              <a:solidFill>
                <a:schemeClr val="dk1"/>
              </a:solidFill>
              <a:effectLst/>
              <a:latin typeface="+mn-ea"/>
              <a:ea typeface="+mn-ea"/>
              <a:cs typeface="+mn-cs"/>
            </a:rPr>
            <a:t>後年度の償還に備えるため、</a:t>
          </a:r>
          <a:r>
            <a:rPr kumimoji="1" lang="en-US" altLang="ja-JP" sz="1100">
              <a:solidFill>
                <a:schemeClr val="dk1"/>
              </a:solidFill>
              <a:effectLst/>
              <a:latin typeface="+mn-ea"/>
              <a:ea typeface="+mn-ea"/>
              <a:cs typeface="+mn-cs"/>
            </a:rPr>
            <a:t>290,000</a:t>
          </a:r>
          <a:r>
            <a:rPr kumimoji="1" lang="ja-JP" altLang="en-US" sz="1100">
              <a:solidFill>
                <a:schemeClr val="dk1"/>
              </a:solidFill>
              <a:effectLst/>
              <a:latin typeface="+mn-ea"/>
              <a:ea typeface="+mn-ea"/>
              <a:cs typeface="+mn-cs"/>
            </a:rPr>
            <a:t>千円を積み立てたため。</a:t>
          </a:r>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大規模事業</a:t>
          </a:r>
          <a:r>
            <a:rPr kumimoji="1" lang="ja-JP" altLang="en-US" sz="1100">
              <a:solidFill>
                <a:schemeClr val="dk1"/>
              </a:solidFill>
              <a:effectLst/>
              <a:latin typeface="+mn-lt"/>
              <a:ea typeface="+mn-ea"/>
              <a:cs typeface="+mn-cs"/>
            </a:rPr>
            <a:t>で借入した地方債の元金開始に備え、計画的に積み立てることとしている。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愛媛県鬼北町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9,563
9,493
241.88
10,935,944
10,678,906
189,042
4,944,415
10,393,012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過去</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年間もほぼ横ばいの状況である。人口が</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万人を下回り、高齢化に加え基幹産業である農林業の低迷、町内に大きな企業がないこと等により、財政基盤が弱く、類似団体平均をかなり下回っている。</a:t>
          </a:r>
          <a:endParaRPr lang="ja-JP" altLang="ja-JP" sz="1400">
            <a:effectLst/>
          </a:endParaRPr>
        </a:p>
        <a:p>
          <a:pPr rtl="0" fontAlgn="base"/>
          <a:r>
            <a:rPr lang="ja-JP" altLang="ja-JP" sz="1100" b="0" i="0" baseline="0">
              <a:solidFill>
                <a:schemeClr val="dk1"/>
              </a:solidFill>
              <a:effectLst/>
              <a:latin typeface="+mn-lt"/>
              <a:ea typeface="+mn-ea"/>
              <a:cs typeface="+mn-cs"/>
            </a:rPr>
            <a:t>職員数の削減や施設の統廃合、投資的事業の見直しなどによる経費の削減に努めるほか、町税の徴収体制の強化による自主財源の安定確保に努め、財政の健全化を図る。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38705</xdr:rowOff>
    </xdr:from>
    <xdr:to>
      <xdr:col>23</xdr:col>
      <xdr:colOff>133350</xdr:colOff>
      <xdr:row>44</xdr:row>
      <xdr:rowOff>50195</xdr:rowOff>
    </xdr:to>
    <xdr:cxnSp macro="">
      <xdr:nvCxnSpPr>
        <xdr:cNvPr id="70" name="直線コネクタ 69"/>
        <xdr:cNvCxnSpPr/>
      </xdr:nvCxnSpPr>
      <xdr:spPr>
        <a:xfrm>
          <a:off x="4114800" y="758250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38705</xdr:rowOff>
    </xdr:from>
    <xdr:to>
      <xdr:col>19</xdr:col>
      <xdr:colOff>133350</xdr:colOff>
      <xdr:row>44</xdr:row>
      <xdr:rowOff>38705</xdr:rowOff>
    </xdr:to>
    <xdr:cxnSp macro="">
      <xdr:nvCxnSpPr>
        <xdr:cNvPr id="73" name="直線コネクタ 72"/>
        <xdr:cNvCxnSpPr/>
      </xdr:nvCxnSpPr>
      <xdr:spPr>
        <a:xfrm>
          <a:off x="3225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38705</xdr:rowOff>
    </xdr:from>
    <xdr:to>
      <xdr:col>15</xdr:col>
      <xdr:colOff>82550</xdr:colOff>
      <xdr:row>44</xdr:row>
      <xdr:rowOff>38705</xdr:rowOff>
    </xdr:to>
    <xdr:cxnSp macro="">
      <xdr:nvCxnSpPr>
        <xdr:cNvPr id="76" name="直線コネクタ 75"/>
        <xdr:cNvCxnSpPr/>
      </xdr:nvCxnSpPr>
      <xdr:spPr>
        <a:xfrm>
          <a:off x="2336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38705</xdr:rowOff>
    </xdr:from>
    <xdr:to>
      <xdr:col>11</xdr:col>
      <xdr:colOff>31750</xdr:colOff>
      <xdr:row>44</xdr:row>
      <xdr:rowOff>38705</xdr:rowOff>
    </xdr:to>
    <xdr:cxnSp macro="">
      <xdr:nvCxnSpPr>
        <xdr:cNvPr id="79" name="直線コネクタ 78"/>
        <xdr:cNvCxnSpPr/>
      </xdr:nvCxnSpPr>
      <xdr:spPr>
        <a:xfrm>
          <a:off x="1447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1" name="テキスト ボックス 80"/>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89" name="楕円 88"/>
        <xdr:cNvSpPr/>
      </xdr:nvSpPr>
      <xdr:spPr>
        <a:xfrm>
          <a:off x="49022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66722</xdr:rowOff>
    </xdr:from>
    <xdr:ext cx="762000" cy="259045"/>
    <xdr:sp macro="" textlink="">
      <xdr:nvSpPr>
        <xdr:cNvPr id="90" name="財政力該当値テキスト"/>
        <xdr:cNvSpPr txBox="1"/>
      </xdr:nvSpPr>
      <xdr:spPr>
        <a:xfrm>
          <a:off x="5041900" y="743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159355</xdr:rowOff>
    </xdr:from>
    <xdr:to>
      <xdr:col>19</xdr:col>
      <xdr:colOff>184150</xdr:colOff>
      <xdr:row>44</xdr:row>
      <xdr:rowOff>89505</xdr:rowOff>
    </xdr:to>
    <xdr:sp macro="" textlink="">
      <xdr:nvSpPr>
        <xdr:cNvPr id="91" name="楕円 90"/>
        <xdr:cNvSpPr/>
      </xdr:nvSpPr>
      <xdr:spPr>
        <a:xfrm>
          <a:off x="4064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92" name="テキスト ボックス 91"/>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159355</xdr:rowOff>
    </xdr:from>
    <xdr:to>
      <xdr:col>15</xdr:col>
      <xdr:colOff>133350</xdr:colOff>
      <xdr:row>44</xdr:row>
      <xdr:rowOff>89505</xdr:rowOff>
    </xdr:to>
    <xdr:sp macro="" textlink="">
      <xdr:nvSpPr>
        <xdr:cNvPr id="93" name="楕円 92"/>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74282</xdr:rowOff>
    </xdr:from>
    <xdr:ext cx="762000" cy="259045"/>
    <xdr:sp macro="" textlink="">
      <xdr:nvSpPr>
        <xdr:cNvPr id="94" name="テキスト ボックス 93"/>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159355</xdr:rowOff>
    </xdr:from>
    <xdr:to>
      <xdr:col>11</xdr:col>
      <xdr:colOff>82550</xdr:colOff>
      <xdr:row>44</xdr:row>
      <xdr:rowOff>89505</xdr:rowOff>
    </xdr:to>
    <xdr:sp macro="" textlink="">
      <xdr:nvSpPr>
        <xdr:cNvPr id="95" name="楕円 94"/>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96" name="テキスト ボックス 95"/>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97" name="楕円 96"/>
        <xdr:cNvSpPr/>
      </xdr:nvSpPr>
      <xdr:spPr>
        <a:xfrm>
          <a:off x="1397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74282</xdr:rowOff>
    </xdr:from>
    <xdr:ext cx="762000" cy="259045"/>
    <xdr:sp macro="" textlink="">
      <xdr:nvSpPr>
        <xdr:cNvPr id="98" name="テキスト ボックス 97"/>
        <xdr:cNvSpPr txBox="1"/>
      </xdr:nvSpPr>
      <xdr:spPr>
        <a:xfrm>
          <a:off x="1066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前年度と比較すると</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ポイントの増となった。要因としては、人件費、扶助費、公債費等が増加したことが影響している。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今年度の比率は全国、愛媛県平均を下回っている。今後も適正な人員管理による人件費の抑制、施設の統廃合・民間委託などによる経常経費の削減、普通建設事業の見直しによる公債費の抑制に努めることにより、経常収支比率の低下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xdr:cNvCxnSpPr/>
      </xdr:nvCxnSpPr>
      <xdr:spPr>
        <a:xfrm flipV="1">
          <a:off x="4953000" y="10157968"/>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51562</xdr:rowOff>
    </xdr:from>
    <xdr:to>
      <xdr:col>23</xdr:col>
      <xdr:colOff>133350</xdr:colOff>
      <xdr:row>64</xdr:row>
      <xdr:rowOff>15240</xdr:rowOff>
    </xdr:to>
    <xdr:cxnSp macro="">
      <xdr:nvCxnSpPr>
        <xdr:cNvPr id="131" name="直線コネクタ 130"/>
        <xdr:cNvCxnSpPr/>
      </xdr:nvCxnSpPr>
      <xdr:spPr>
        <a:xfrm>
          <a:off x="4114800" y="10852912"/>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51071</xdr:rowOff>
    </xdr:from>
    <xdr:ext cx="762000" cy="259045"/>
    <xdr:sp macro="" textlink="">
      <xdr:nvSpPr>
        <xdr:cNvPr id="132" name="財政構造の弾力性平均値テキスト"/>
        <xdr:cNvSpPr txBox="1"/>
      </xdr:nvSpPr>
      <xdr:spPr>
        <a:xfrm>
          <a:off x="5041900" y="10680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xdr:cNvSpPr/>
      </xdr:nvSpPr>
      <xdr:spPr>
        <a:xfrm>
          <a:off x="49022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51562</xdr:rowOff>
    </xdr:from>
    <xdr:to>
      <xdr:col>19</xdr:col>
      <xdr:colOff>133350</xdr:colOff>
      <xdr:row>64</xdr:row>
      <xdr:rowOff>58674</xdr:rowOff>
    </xdr:to>
    <xdr:cxnSp macro="">
      <xdr:nvCxnSpPr>
        <xdr:cNvPr id="134" name="直線コネクタ 133"/>
        <xdr:cNvCxnSpPr/>
      </xdr:nvCxnSpPr>
      <xdr:spPr>
        <a:xfrm flipV="1">
          <a:off x="3225800" y="10852912"/>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158513</xdr:rowOff>
    </xdr:from>
    <xdr:ext cx="736600" cy="259045"/>
    <xdr:sp macro="" textlink="">
      <xdr:nvSpPr>
        <xdr:cNvPr id="136" name="テキスト ボックス 135"/>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29718</xdr:rowOff>
    </xdr:from>
    <xdr:to>
      <xdr:col>15</xdr:col>
      <xdr:colOff>82550</xdr:colOff>
      <xdr:row>64</xdr:row>
      <xdr:rowOff>58674</xdr:rowOff>
    </xdr:to>
    <xdr:cxnSp macro="">
      <xdr:nvCxnSpPr>
        <xdr:cNvPr id="137" name="直線コネクタ 136"/>
        <xdr:cNvCxnSpPr/>
      </xdr:nvCxnSpPr>
      <xdr:spPr>
        <a:xfrm>
          <a:off x="2336800" y="1100251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xdr:cNvSpPr/>
      </xdr:nvSpPr>
      <xdr:spPr>
        <a:xfrm>
          <a:off x="3175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108729</xdr:rowOff>
    </xdr:from>
    <xdr:ext cx="762000" cy="259045"/>
    <xdr:sp macro="" textlink="">
      <xdr:nvSpPr>
        <xdr:cNvPr id="139" name="テキスト ボックス 138"/>
        <xdr:cNvSpPr txBox="1"/>
      </xdr:nvSpPr>
      <xdr:spPr>
        <a:xfrm>
          <a:off x="2844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138430</xdr:rowOff>
    </xdr:from>
    <xdr:to>
      <xdr:col>11</xdr:col>
      <xdr:colOff>31750</xdr:colOff>
      <xdr:row>64</xdr:row>
      <xdr:rowOff>29718</xdr:rowOff>
    </xdr:to>
    <xdr:cxnSp macro="">
      <xdr:nvCxnSpPr>
        <xdr:cNvPr id="140" name="直線コネクタ 139"/>
        <xdr:cNvCxnSpPr/>
      </xdr:nvCxnSpPr>
      <xdr:spPr>
        <a:xfrm>
          <a:off x="1447800" y="1093978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42" name="テキスト ボックス 141"/>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131064</xdr:rowOff>
    </xdr:from>
    <xdr:to>
      <xdr:col>7</xdr:col>
      <xdr:colOff>31750</xdr:colOff>
      <xdr:row>64</xdr:row>
      <xdr:rowOff>61214</xdr:rowOff>
    </xdr:to>
    <xdr:sp macro="" textlink="">
      <xdr:nvSpPr>
        <xdr:cNvPr id="143" name="フローチャート: 判断 142"/>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45991</xdr:rowOff>
    </xdr:from>
    <xdr:ext cx="762000" cy="259045"/>
    <xdr:sp macro="" textlink="">
      <xdr:nvSpPr>
        <xdr:cNvPr id="144" name="テキスト ボックス 143"/>
        <xdr:cNvSpPr txBox="1"/>
      </xdr:nvSpPr>
      <xdr:spPr>
        <a:xfrm>
          <a:off x="1066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50" name="楕円 149"/>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107967</xdr:rowOff>
    </xdr:from>
    <xdr:ext cx="762000" cy="259045"/>
    <xdr:sp macro="" textlink="">
      <xdr:nvSpPr>
        <xdr:cNvPr id="151" name="財政構造の弾力性該当値テキスト"/>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762</xdr:rowOff>
    </xdr:from>
    <xdr:to>
      <xdr:col>19</xdr:col>
      <xdr:colOff>184150</xdr:colOff>
      <xdr:row>63</xdr:row>
      <xdr:rowOff>102362</xdr:rowOff>
    </xdr:to>
    <xdr:sp macro="" textlink="">
      <xdr:nvSpPr>
        <xdr:cNvPr id="152" name="楕円 151"/>
        <xdr:cNvSpPr/>
      </xdr:nvSpPr>
      <xdr:spPr>
        <a:xfrm>
          <a:off x="4064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87139</xdr:rowOff>
    </xdr:from>
    <xdr:ext cx="736600" cy="259045"/>
    <xdr:sp macro="" textlink="">
      <xdr:nvSpPr>
        <xdr:cNvPr id="153" name="テキスト ボックス 152"/>
        <xdr:cNvSpPr txBox="1"/>
      </xdr:nvSpPr>
      <xdr:spPr>
        <a:xfrm>
          <a:off x="3733800" y="1088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7874</xdr:rowOff>
    </xdr:from>
    <xdr:to>
      <xdr:col>15</xdr:col>
      <xdr:colOff>133350</xdr:colOff>
      <xdr:row>64</xdr:row>
      <xdr:rowOff>109474</xdr:rowOff>
    </xdr:to>
    <xdr:sp macro="" textlink="">
      <xdr:nvSpPr>
        <xdr:cNvPr id="154" name="楕円 153"/>
        <xdr:cNvSpPr/>
      </xdr:nvSpPr>
      <xdr:spPr>
        <a:xfrm>
          <a:off x="3175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119651</xdr:rowOff>
    </xdr:from>
    <xdr:ext cx="762000" cy="259045"/>
    <xdr:sp macro="" textlink="">
      <xdr:nvSpPr>
        <xdr:cNvPr id="155" name="テキスト ボックス 154"/>
        <xdr:cNvSpPr txBox="1"/>
      </xdr:nvSpPr>
      <xdr:spPr>
        <a:xfrm>
          <a:off x="2844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150368</xdr:rowOff>
    </xdr:from>
    <xdr:to>
      <xdr:col>11</xdr:col>
      <xdr:colOff>82550</xdr:colOff>
      <xdr:row>64</xdr:row>
      <xdr:rowOff>80518</xdr:rowOff>
    </xdr:to>
    <xdr:sp macro="" textlink="">
      <xdr:nvSpPr>
        <xdr:cNvPr id="156" name="楕円 155"/>
        <xdr:cNvSpPr/>
      </xdr:nvSpPr>
      <xdr:spPr>
        <a:xfrm>
          <a:off x="2286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90695</xdr:rowOff>
    </xdr:from>
    <xdr:ext cx="762000" cy="259045"/>
    <xdr:sp macro="" textlink="">
      <xdr:nvSpPr>
        <xdr:cNvPr id="157" name="テキスト ボックス 156"/>
        <xdr:cNvSpPr txBox="1"/>
      </xdr:nvSpPr>
      <xdr:spPr>
        <a:xfrm>
          <a:off x="1955800" y="1072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58" name="楕円 157"/>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27957</xdr:rowOff>
    </xdr:from>
    <xdr:ext cx="762000" cy="259045"/>
    <xdr:sp macro="" textlink="">
      <xdr:nvSpPr>
        <xdr:cNvPr id="159" name="テキスト ボックス 158"/>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[259,678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全国平均と比較すると</a:t>
          </a:r>
          <a:r>
            <a:rPr lang="en-US" altLang="ja-JP" sz="1100" b="0" i="0" baseline="0">
              <a:solidFill>
                <a:schemeClr val="dk1"/>
              </a:solidFill>
              <a:effectLst/>
              <a:latin typeface="+mn-lt"/>
              <a:ea typeface="+mn-ea"/>
              <a:cs typeface="+mn-cs"/>
            </a:rPr>
            <a:t>99,597</a:t>
          </a:r>
          <a:r>
            <a:rPr lang="ja-JP" altLang="ja-JP" sz="1100" b="0" i="0" baseline="0">
              <a:solidFill>
                <a:schemeClr val="dk1"/>
              </a:solidFill>
              <a:effectLst/>
              <a:latin typeface="+mn-lt"/>
              <a:ea typeface="+mn-ea"/>
              <a:cs typeface="+mn-cs"/>
            </a:rPr>
            <a:t>円高くなっている。これは中山間地域であるがゆえ集落が点在し、その集落ごとに保育所が</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ヶ所、また小学校が</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校、中学校が</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校あることが人件費・物件費等を増加させている。また、業務が電算化され人件費等の抑制効果が出ているものの、更新費用やシステム構築に年々費用が増加していることも要因となっている。</a:t>
          </a:r>
          <a:endParaRPr lang="ja-JP" altLang="ja-JP" sz="1400">
            <a:effectLst/>
          </a:endParaRPr>
        </a:p>
        <a:p>
          <a:r>
            <a:rPr lang="ja-JP" altLang="ja-JP" sz="1100" b="0" i="0" baseline="0">
              <a:solidFill>
                <a:schemeClr val="dk1"/>
              </a:solidFill>
              <a:effectLst/>
              <a:latin typeface="+mn-lt"/>
              <a:ea typeface="+mn-ea"/>
              <a:cs typeface="+mn-cs"/>
            </a:rPr>
            <a:t>保育所においては令和</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年度に統合予定であり、適正な人員管理による人件費の削減並びに維持管理経費の縮減に努める。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3839</xdr:rowOff>
    </xdr:from>
    <xdr:to>
      <xdr:col>23</xdr:col>
      <xdr:colOff>133350</xdr:colOff>
      <xdr:row>81</xdr:row>
      <xdr:rowOff>33220</xdr:rowOff>
    </xdr:to>
    <xdr:cxnSp macro="">
      <xdr:nvCxnSpPr>
        <xdr:cNvPr id="194" name="直線コネクタ 193"/>
        <xdr:cNvCxnSpPr/>
      </xdr:nvCxnSpPr>
      <xdr:spPr>
        <a:xfrm>
          <a:off x="4114800" y="13891289"/>
          <a:ext cx="838200" cy="2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19207</xdr:rowOff>
    </xdr:from>
    <xdr:ext cx="762000" cy="259045"/>
    <xdr:sp macro="" textlink="">
      <xdr:nvSpPr>
        <xdr:cNvPr id="195" name="人件費・物件費等の状況平均値テキスト"/>
        <xdr:cNvSpPr txBox="1"/>
      </xdr:nvSpPr>
      <xdr:spPr>
        <a:xfrm>
          <a:off x="5041900" y="139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237</xdr:rowOff>
    </xdr:from>
    <xdr:to>
      <xdr:col>19</xdr:col>
      <xdr:colOff>133350</xdr:colOff>
      <xdr:row>81</xdr:row>
      <xdr:rowOff>3839</xdr:rowOff>
    </xdr:to>
    <xdr:cxnSp macro="">
      <xdr:nvCxnSpPr>
        <xdr:cNvPr id="197" name="直線コネクタ 196"/>
        <xdr:cNvCxnSpPr/>
      </xdr:nvCxnSpPr>
      <xdr:spPr>
        <a:xfrm>
          <a:off x="3225800" y="13887687"/>
          <a:ext cx="889000" cy="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99144</xdr:rowOff>
    </xdr:from>
    <xdr:ext cx="736600" cy="259045"/>
    <xdr:sp macro="" textlink="">
      <xdr:nvSpPr>
        <xdr:cNvPr id="199" name="テキスト ボックス 198"/>
        <xdr:cNvSpPr txBox="1"/>
      </xdr:nvSpPr>
      <xdr:spPr>
        <a:xfrm>
          <a:off x="3733800" y="13986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103767</xdr:rowOff>
    </xdr:from>
    <xdr:to>
      <xdr:col>15</xdr:col>
      <xdr:colOff>82550</xdr:colOff>
      <xdr:row>81</xdr:row>
      <xdr:rowOff>237</xdr:rowOff>
    </xdr:to>
    <xdr:cxnSp macro="">
      <xdr:nvCxnSpPr>
        <xdr:cNvPr id="200" name="直線コネクタ 199"/>
        <xdr:cNvCxnSpPr/>
      </xdr:nvCxnSpPr>
      <xdr:spPr>
        <a:xfrm>
          <a:off x="2336800" y="13819767"/>
          <a:ext cx="889000" cy="6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1" name="フローチャート: 判断 200"/>
        <xdr:cNvSpPr/>
      </xdr:nvSpPr>
      <xdr:spPr>
        <a:xfrm>
          <a:off x="3175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77990</xdr:rowOff>
    </xdr:from>
    <xdr:ext cx="762000" cy="259045"/>
    <xdr:sp macro="" textlink="">
      <xdr:nvSpPr>
        <xdr:cNvPr id="202" name="テキスト ボックス 201"/>
        <xdr:cNvSpPr txBox="1"/>
      </xdr:nvSpPr>
      <xdr:spPr>
        <a:xfrm>
          <a:off x="2844800" y="1396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83615</xdr:rowOff>
    </xdr:from>
    <xdr:to>
      <xdr:col>11</xdr:col>
      <xdr:colOff>31750</xdr:colOff>
      <xdr:row>80</xdr:row>
      <xdr:rowOff>103767</xdr:rowOff>
    </xdr:to>
    <xdr:cxnSp macro="">
      <xdr:nvCxnSpPr>
        <xdr:cNvPr id="203" name="直線コネクタ 202"/>
        <xdr:cNvCxnSpPr/>
      </xdr:nvCxnSpPr>
      <xdr:spPr>
        <a:xfrm>
          <a:off x="1447800" y="13799615"/>
          <a:ext cx="889000" cy="2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8638</xdr:rowOff>
    </xdr:from>
    <xdr:to>
      <xdr:col>11</xdr:col>
      <xdr:colOff>82550</xdr:colOff>
      <xdr:row>80</xdr:row>
      <xdr:rowOff>110238</xdr:rowOff>
    </xdr:to>
    <xdr:sp macro="" textlink="">
      <xdr:nvSpPr>
        <xdr:cNvPr id="204" name="フローチャート: 判断 203"/>
        <xdr:cNvSpPr/>
      </xdr:nvSpPr>
      <xdr:spPr>
        <a:xfrm>
          <a:off x="2286000" y="137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120415</xdr:rowOff>
    </xdr:from>
    <xdr:ext cx="762000" cy="259045"/>
    <xdr:sp macro="" textlink="">
      <xdr:nvSpPr>
        <xdr:cNvPr id="205" name="テキスト ボックス 204"/>
        <xdr:cNvSpPr txBox="1"/>
      </xdr:nvSpPr>
      <xdr:spPr>
        <a:xfrm>
          <a:off x="1955800" y="1349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163430</xdr:rowOff>
    </xdr:from>
    <xdr:to>
      <xdr:col>7</xdr:col>
      <xdr:colOff>31750</xdr:colOff>
      <xdr:row>80</xdr:row>
      <xdr:rowOff>93580</xdr:rowOff>
    </xdr:to>
    <xdr:sp macro="" textlink="">
      <xdr:nvSpPr>
        <xdr:cNvPr id="206" name="フローチャート: 判断 205"/>
        <xdr:cNvSpPr/>
      </xdr:nvSpPr>
      <xdr:spPr>
        <a:xfrm>
          <a:off x="1397000" y="137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103757</xdr:rowOff>
    </xdr:from>
    <xdr:ext cx="762000" cy="259045"/>
    <xdr:sp macro="" textlink="">
      <xdr:nvSpPr>
        <xdr:cNvPr id="207" name="テキスト ボックス 206"/>
        <xdr:cNvSpPr txBox="1"/>
      </xdr:nvSpPr>
      <xdr:spPr>
        <a:xfrm>
          <a:off x="1066800" y="1347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153870</xdr:rowOff>
    </xdr:from>
    <xdr:to>
      <xdr:col>23</xdr:col>
      <xdr:colOff>184150</xdr:colOff>
      <xdr:row>81</xdr:row>
      <xdr:rowOff>84020</xdr:rowOff>
    </xdr:to>
    <xdr:sp macro="" textlink="">
      <xdr:nvSpPr>
        <xdr:cNvPr id="213" name="楕円 212"/>
        <xdr:cNvSpPr/>
      </xdr:nvSpPr>
      <xdr:spPr>
        <a:xfrm>
          <a:off x="4902200" y="1386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170397</xdr:rowOff>
    </xdr:from>
    <xdr:ext cx="762000" cy="259045"/>
    <xdr:sp macro="" textlink="">
      <xdr:nvSpPr>
        <xdr:cNvPr id="214" name="人件費・物件費等の状況該当値テキスト"/>
        <xdr:cNvSpPr txBox="1"/>
      </xdr:nvSpPr>
      <xdr:spPr>
        <a:xfrm>
          <a:off x="5041900" y="13714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124489</xdr:rowOff>
    </xdr:from>
    <xdr:to>
      <xdr:col>19</xdr:col>
      <xdr:colOff>184150</xdr:colOff>
      <xdr:row>81</xdr:row>
      <xdr:rowOff>54639</xdr:rowOff>
    </xdr:to>
    <xdr:sp macro="" textlink="">
      <xdr:nvSpPr>
        <xdr:cNvPr id="215" name="楕円 214"/>
        <xdr:cNvSpPr/>
      </xdr:nvSpPr>
      <xdr:spPr>
        <a:xfrm>
          <a:off x="4064000" y="1384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64816</xdr:rowOff>
    </xdr:from>
    <xdr:ext cx="736600" cy="259045"/>
    <xdr:sp macro="" textlink="">
      <xdr:nvSpPr>
        <xdr:cNvPr id="216" name="テキスト ボックス 215"/>
        <xdr:cNvSpPr txBox="1"/>
      </xdr:nvSpPr>
      <xdr:spPr>
        <a:xfrm>
          <a:off x="3733800" y="13609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120887</xdr:rowOff>
    </xdr:from>
    <xdr:to>
      <xdr:col>15</xdr:col>
      <xdr:colOff>133350</xdr:colOff>
      <xdr:row>81</xdr:row>
      <xdr:rowOff>51037</xdr:rowOff>
    </xdr:to>
    <xdr:sp macro="" textlink="">
      <xdr:nvSpPr>
        <xdr:cNvPr id="217" name="楕円 216"/>
        <xdr:cNvSpPr/>
      </xdr:nvSpPr>
      <xdr:spPr>
        <a:xfrm>
          <a:off x="3175000" y="1383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61214</xdr:rowOff>
    </xdr:from>
    <xdr:ext cx="762000" cy="259045"/>
    <xdr:sp macro="" textlink="">
      <xdr:nvSpPr>
        <xdr:cNvPr id="218" name="テキスト ボックス 217"/>
        <xdr:cNvSpPr txBox="1"/>
      </xdr:nvSpPr>
      <xdr:spPr>
        <a:xfrm>
          <a:off x="2844800" y="1360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52967</xdr:rowOff>
    </xdr:from>
    <xdr:to>
      <xdr:col>11</xdr:col>
      <xdr:colOff>82550</xdr:colOff>
      <xdr:row>80</xdr:row>
      <xdr:rowOff>154567</xdr:rowOff>
    </xdr:to>
    <xdr:sp macro="" textlink="">
      <xdr:nvSpPr>
        <xdr:cNvPr id="219" name="楕円 218"/>
        <xdr:cNvSpPr/>
      </xdr:nvSpPr>
      <xdr:spPr>
        <a:xfrm>
          <a:off x="2286000" y="1376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139344</xdr:rowOff>
    </xdr:from>
    <xdr:ext cx="762000" cy="259045"/>
    <xdr:sp macro="" textlink="">
      <xdr:nvSpPr>
        <xdr:cNvPr id="220" name="テキスト ボックス 219"/>
        <xdr:cNvSpPr txBox="1"/>
      </xdr:nvSpPr>
      <xdr:spPr>
        <a:xfrm>
          <a:off x="1955800" y="1385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32815</xdr:rowOff>
    </xdr:from>
    <xdr:to>
      <xdr:col>7</xdr:col>
      <xdr:colOff>31750</xdr:colOff>
      <xdr:row>80</xdr:row>
      <xdr:rowOff>134415</xdr:rowOff>
    </xdr:to>
    <xdr:sp macro="" textlink="">
      <xdr:nvSpPr>
        <xdr:cNvPr id="221" name="楕円 220"/>
        <xdr:cNvSpPr/>
      </xdr:nvSpPr>
      <xdr:spPr>
        <a:xfrm>
          <a:off x="1397000" y="1374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119192</xdr:rowOff>
    </xdr:from>
    <xdr:ext cx="762000" cy="259045"/>
    <xdr:sp macro="" textlink="">
      <xdr:nvSpPr>
        <xdr:cNvPr id="222" name="テキスト ボックス 221"/>
        <xdr:cNvSpPr txBox="1"/>
      </xdr:nvSpPr>
      <xdr:spPr>
        <a:xfrm>
          <a:off x="1066800" y="1383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経験年数階層内における職員の分布の変動により前年度よりも減少している。類似団体、全国町村平均をともに下回っている。今後は各種手当の総点検を行うなど、より一層の給与の適正化に努める。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8768</xdr:rowOff>
    </xdr:from>
    <xdr:to>
      <xdr:col>81</xdr:col>
      <xdr:colOff>44450</xdr:colOff>
      <xdr:row>85</xdr:row>
      <xdr:rowOff>20259</xdr:rowOff>
    </xdr:to>
    <xdr:cxnSp macro="">
      <xdr:nvCxnSpPr>
        <xdr:cNvPr id="258" name="直線コネクタ 257"/>
        <xdr:cNvCxnSpPr/>
      </xdr:nvCxnSpPr>
      <xdr:spPr>
        <a:xfrm flipV="1">
          <a:off x="16179800" y="1458201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67932</xdr:rowOff>
    </xdr:from>
    <xdr:ext cx="762000" cy="259045"/>
    <xdr:sp macro="" textlink="">
      <xdr:nvSpPr>
        <xdr:cNvPr id="259" name="給与水準   （国との比較）平均値テキスト"/>
        <xdr:cNvSpPr txBox="1"/>
      </xdr:nvSpPr>
      <xdr:spPr>
        <a:xfrm>
          <a:off x="17106900" y="14641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20259</xdr:rowOff>
    </xdr:from>
    <xdr:to>
      <xdr:col>77</xdr:col>
      <xdr:colOff>44450</xdr:colOff>
      <xdr:row>85</xdr:row>
      <xdr:rowOff>100693</xdr:rowOff>
    </xdr:to>
    <xdr:cxnSp macro="">
      <xdr:nvCxnSpPr>
        <xdr:cNvPr id="261" name="直線コネクタ 260"/>
        <xdr:cNvCxnSpPr/>
      </xdr:nvCxnSpPr>
      <xdr:spPr>
        <a:xfrm flipV="1">
          <a:off x="15290800" y="14593509"/>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10782</xdr:rowOff>
    </xdr:from>
    <xdr:ext cx="736600" cy="259045"/>
    <xdr:sp macro="" textlink="">
      <xdr:nvSpPr>
        <xdr:cNvPr id="263" name="テキスト ボックス 262"/>
        <xdr:cNvSpPr txBox="1"/>
      </xdr:nvSpPr>
      <xdr:spPr>
        <a:xfrm>
          <a:off x="15798800" y="1475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100693</xdr:rowOff>
    </xdr:to>
    <xdr:cxnSp macro="">
      <xdr:nvCxnSpPr>
        <xdr:cNvPr id="264" name="直線コネクタ 263"/>
        <xdr:cNvCxnSpPr/>
      </xdr:nvCxnSpPr>
      <xdr:spPr>
        <a:xfrm>
          <a:off x="14401800" y="1457052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5" name="フローチャート: 判断 264"/>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66" name="テキスト ボックス 265"/>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134257</xdr:rowOff>
    </xdr:from>
    <xdr:to>
      <xdr:col>68</xdr:col>
      <xdr:colOff>152400</xdr:colOff>
      <xdr:row>84</xdr:row>
      <xdr:rowOff>168729</xdr:rowOff>
    </xdr:to>
    <xdr:cxnSp macro="">
      <xdr:nvCxnSpPr>
        <xdr:cNvPr id="267" name="直線コネクタ 266"/>
        <xdr:cNvCxnSpPr/>
      </xdr:nvCxnSpPr>
      <xdr:spPr>
        <a:xfrm>
          <a:off x="13512800" y="145360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68" name="フローチャート: 判断 267"/>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69" name="テキスト ボックス 268"/>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0" name="フローチャート: 判断 269"/>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1" name="テキスト ボックス 270"/>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129418</xdr:rowOff>
    </xdr:from>
    <xdr:to>
      <xdr:col>81</xdr:col>
      <xdr:colOff>95250</xdr:colOff>
      <xdr:row>85</xdr:row>
      <xdr:rowOff>59568</xdr:rowOff>
    </xdr:to>
    <xdr:sp macro="" textlink="">
      <xdr:nvSpPr>
        <xdr:cNvPr id="277" name="楕円 276"/>
        <xdr:cNvSpPr/>
      </xdr:nvSpPr>
      <xdr:spPr>
        <a:xfrm>
          <a:off x="169672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145945</xdr:rowOff>
    </xdr:from>
    <xdr:ext cx="762000" cy="259045"/>
    <xdr:sp macro="" textlink="">
      <xdr:nvSpPr>
        <xdr:cNvPr id="278" name="給与水準   （国との比較）該当値テキスト"/>
        <xdr:cNvSpPr txBox="1"/>
      </xdr:nvSpPr>
      <xdr:spPr>
        <a:xfrm>
          <a:off x="171069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140909</xdr:rowOff>
    </xdr:from>
    <xdr:to>
      <xdr:col>77</xdr:col>
      <xdr:colOff>95250</xdr:colOff>
      <xdr:row>85</xdr:row>
      <xdr:rowOff>71059</xdr:rowOff>
    </xdr:to>
    <xdr:sp macro="" textlink="">
      <xdr:nvSpPr>
        <xdr:cNvPr id="279" name="楕円 278"/>
        <xdr:cNvSpPr/>
      </xdr:nvSpPr>
      <xdr:spPr>
        <a:xfrm>
          <a:off x="16129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81236</xdr:rowOff>
    </xdr:from>
    <xdr:ext cx="736600" cy="259045"/>
    <xdr:sp macro="" textlink="">
      <xdr:nvSpPr>
        <xdr:cNvPr id="280" name="テキスト ボックス 279"/>
        <xdr:cNvSpPr txBox="1"/>
      </xdr:nvSpPr>
      <xdr:spPr>
        <a:xfrm>
          <a:off x="15798800" y="14311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1" name="楕円 280"/>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82" name="テキスト ボックス 281"/>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3" name="楕円 282"/>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58256</xdr:rowOff>
    </xdr:from>
    <xdr:ext cx="762000" cy="259045"/>
    <xdr:sp macro="" textlink="">
      <xdr:nvSpPr>
        <xdr:cNvPr id="284" name="テキスト ボックス 283"/>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83457</xdr:rowOff>
    </xdr:from>
    <xdr:to>
      <xdr:col>64</xdr:col>
      <xdr:colOff>152400</xdr:colOff>
      <xdr:row>85</xdr:row>
      <xdr:rowOff>13607</xdr:rowOff>
    </xdr:to>
    <xdr:sp macro="" textlink="">
      <xdr:nvSpPr>
        <xdr:cNvPr id="285" name="楕円 284"/>
        <xdr:cNvSpPr/>
      </xdr:nvSpPr>
      <xdr:spPr>
        <a:xfrm>
          <a:off x="13462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23784</xdr:rowOff>
    </xdr:from>
    <xdr:ext cx="762000" cy="259045"/>
    <xdr:sp macro="" textlink="">
      <xdr:nvSpPr>
        <xdr:cNvPr id="286" name="テキスト ボックス 285"/>
        <xdr:cNvSpPr txBox="1"/>
      </xdr:nvSpPr>
      <xdr:spPr>
        <a:xfrm>
          <a:off x="13131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集中改革プランにおける目標は達成しているものの、類似団体平均を上回っている。これは面積が広く</a:t>
          </a:r>
          <a:r>
            <a:rPr lang="ja-JP" altLang="ja-JP" sz="1100" b="0" i="0" baseline="0">
              <a:solidFill>
                <a:schemeClr val="dk1"/>
              </a:solidFill>
              <a:effectLst/>
              <a:latin typeface="+mn-lt"/>
              <a:ea typeface="+mn-ea"/>
              <a:cs typeface="+mn-cs"/>
            </a:rPr>
            <a:t>中山間地域であるがゆえ集落が点在し、その集落ごとに保育所が</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ヶ所、また公民館が</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ヶ所ある地理的な条件から、職員数が多いことなどが要因と考えられる。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令和</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年度に保育所施設の統廃合を予定しており、地域に理解を求めながら、機構改革及び事務事業の見直し等を行い、適正な定員管理に努める。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156252</xdr:rowOff>
    </xdr:from>
    <xdr:to>
      <xdr:col>81</xdr:col>
      <xdr:colOff>44450</xdr:colOff>
      <xdr:row>63</xdr:row>
      <xdr:rowOff>23410</xdr:rowOff>
    </xdr:to>
    <xdr:cxnSp macro="">
      <xdr:nvCxnSpPr>
        <xdr:cNvPr id="321" name="直線コネクタ 320"/>
        <xdr:cNvCxnSpPr/>
      </xdr:nvCxnSpPr>
      <xdr:spPr>
        <a:xfrm>
          <a:off x="16179800" y="1078615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38329</xdr:rowOff>
    </xdr:from>
    <xdr:ext cx="762000" cy="259045"/>
    <xdr:sp macro="" textlink="">
      <xdr:nvSpPr>
        <xdr:cNvPr id="322" name="定員管理の状況平均値テキスト"/>
        <xdr:cNvSpPr txBox="1"/>
      </xdr:nvSpPr>
      <xdr:spPr>
        <a:xfrm>
          <a:off x="17106900" y="10496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134535</xdr:rowOff>
    </xdr:from>
    <xdr:to>
      <xdr:col>77</xdr:col>
      <xdr:colOff>44450</xdr:colOff>
      <xdr:row>62</xdr:row>
      <xdr:rowOff>156252</xdr:rowOff>
    </xdr:to>
    <xdr:cxnSp macro="">
      <xdr:nvCxnSpPr>
        <xdr:cNvPr id="324" name="直線コネクタ 323"/>
        <xdr:cNvCxnSpPr/>
      </xdr:nvCxnSpPr>
      <xdr:spPr>
        <a:xfrm>
          <a:off x="15290800" y="10764435"/>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130361</xdr:rowOff>
    </xdr:from>
    <xdr:ext cx="736600" cy="259045"/>
    <xdr:sp macro="" textlink="">
      <xdr:nvSpPr>
        <xdr:cNvPr id="326" name="テキスト ボックス 325"/>
        <xdr:cNvSpPr txBox="1"/>
      </xdr:nvSpPr>
      <xdr:spPr>
        <a:xfrm>
          <a:off x="15798800" y="10417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72602</xdr:rowOff>
    </xdr:from>
    <xdr:to>
      <xdr:col>72</xdr:col>
      <xdr:colOff>203200</xdr:colOff>
      <xdr:row>62</xdr:row>
      <xdr:rowOff>134535</xdr:rowOff>
    </xdr:to>
    <xdr:cxnSp macro="">
      <xdr:nvCxnSpPr>
        <xdr:cNvPr id="327" name="直線コネクタ 326"/>
        <xdr:cNvCxnSpPr/>
      </xdr:nvCxnSpPr>
      <xdr:spPr>
        <a:xfrm>
          <a:off x="14401800" y="10702502"/>
          <a:ext cx="889000" cy="6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xdr:cNvSpPr/>
      </xdr:nvSpPr>
      <xdr:spPr>
        <a:xfrm>
          <a:off x="15240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126340</xdr:rowOff>
    </xdr:from>
    <xdr:ext cx="762000" cy="259045"/>
    <xdr:sp macro="" textlink="">
      <xdr:nvSpPr>
        <xdr:cNvPr id="329" name="テキスト ボックス 328"/>
        <xdr:cNvSpPr txBox="1"/>
      </xdr:nvSpPr>
      <xdr:spPr>
        <a:xfrm>
          <a:off x="14909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29972</xdr:rowOff>
    </xdr:from>
    <xdr:to>
      <xdr:col>68</xdr:col>
      <xdr:colOff>152400</xdr:colOff>
      <xdr:row>62</xdr:row>
      <xdr:rowOff>72602</xdr:rowOff>
    </xdr:to>
    <xdr:cxnSp macro="">
      <xdr:nvCxnSpPr>
        <xdr:cNvPr id="330" name="直線コネクタ 329"/>
        <xdr:cNvCxnSpPr/>
      </xdr:nvCxnSpPr>
      <xdr:spPr>
        <a:xfrm>
          <a:off x="13512800" y="10659872"/>
          <a:ext cx="8890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102489</xdr:rowOff>
    </xdr:from>
    <xdr:to>
      <xdr:col>68</xdr:col>
      <xdr:colOff>203200</xdr:colOff>
      <xdr:row>61</xdr:row>
      <xdr:rowOff>32639</xdr:rowOff>
    </xdr:to>
    <xdr:sp macro="" textlink="">
      <xdr:nvSpPr>
        <xdr:cNvPr id="331" name="フローチャート: 判断 330"/>
        <xdr:cNvSpPr/>
      </xdr:nvSpPr>
      <xdr:spPr>
        <a:xfrm>
          <a:off x="143510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42816</xdr:rowOff>
    </xdr:from>
    <xdr:ext cx="762000" cy="259045"/>
    <xdr:sp macro="" textlink="">
      <xdr:nvSpPr>
        <xdr:cNvPr id="332" name="テキスト ボックス 331"/>
        <xdr:cNvSpPr txBox="1"/>
      </xdr:nvSpPr>
      <xdr:spPr>
        <a:xfrm>
          <a:off x="14020800" y="1015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82381</xdr:rowOff>
    </xdr:from>
    <xdr:to>
      <xdr:col>64</xdr:col>
      <xdr:colOff>152400</xdr:colOff>
      <xdr:row>61</xdr:row>
      <xdr:rowOff>12531</xdr:rowOff>
    </xdr:to>
    <xdr:sp macro="" textlink="">
      <xdr:nvSpPr>
        <xdr:cNvPr id="333" name="フローチャート: 判断 332"/>
        <xdr:cNvSpPr/>
      </xdr:nvSpPr>
      <xdr:spPr>
        <a:xfrm>
          <a:off x="13462000" y="103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22708</xdr:rowOff>
    </xdr:from>
    <xdr:ext cx="762000" cy="259045"/>
    <xdr:sp macro="" textlink="">
      <xdr:nvSpPr>
        <xdr:cNvPr id="334" name="テキスト ボックス 333"/>
        <xdr:cNvSpPr txBox="1"/>
      </xdr:nvSpPr>
      <xdr:spPr>
        <a:xfrm>
          <a:off x="13131800" y="1013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144060</xdr:rowOff>
    </xdr:from>
    <xdr:to>
      <xdr:col>81</xdr:col>
      <xdr:colOff>95250</xdr:colOff>
      <xdr:row>63</xdr:row>
      <xdr:rowOff>74210</xdr:rowOff>
    </xdr:to>
    <xdr:sp macro="" textlink="">
      <xdr:nvSpPr>
        <xdr:cNvPr id="340" name="楕円 339"/>
        <xdr:cNvSpPr/>
      </xdr:nvSpPr>
      <xdr:spPr>
        <a:xfrm>
          <a:off x="16967200" y="1077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116137</xdr:rowOff>
    </xdr:from>
    <xdr:ext cx="762000" cy="259045"/>
    <xdr:sp macro="" textlink="">
      <xdr:nvSpPr>
        <xdr:cNvPr id="341" name="定員管理の状況該当値テキスト"/>
        <xdr:cNvSpPr txBox="1"/>
      </xdr:nvSpPr>
      <xdr:spPr>
        <a:xfrm>
          <a:off x="17106900" y="10746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105452</xdr:rowOff>
    </xdr:from>
    <xdr:to>
      <xdr:col>77</xdr:col>
      <xdr:colOff>95250</xdr:colOff>
      <xdr:row>63</xdr:row>
      <xdr:rowOff>35602</xdr:rowOff>
    </xdr:to>
    <xdr:sp macro="" textlink="">
      <xdr:nvSpPr>
        <xdr:cNvPr id="342" name="楕円 341"/>
        <xdr:cNvSpPr/>
      </xdr:nvSpPr>
      <xdr:spPr>
        <a:xfrm>
          <a:off x="16129000" y="1073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20379</xdr:rowOff>
    </xdr:from>
    <xdr:ext cx="736600" cy="259045"/>
    <xdr:sp macro="" textlink="">
      <xdr:nvSpPr>
        <xdr:cNvPr id="343" name="テキスト ボックス 342"/>
        <xdr:cNvSpPr txBox="1"/>
      </xdr:nvSpPr>
      <xdr:spPr>
        <a:xfrm>
          <a:off x="15798800" y="10821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83735</xdr:rowOff>
    </xdr:from>
    <xdr:to>
      <xdr:col>73</xdr:col>
      <xdr:colOff>44450</xdr:colOff>
      <xdr:row>63</xdr:row>
      <xdr:rowOff>13885</xdr:rowOff>
    </xdr:to>
    <xdr:sp macro="" textlink="">
      <xdr:nvSpPr>
        <xdr:cNvPr id="344" name="楕円 343"/>
        <xdr:cNvSpPr/>
      </xdr:nvSpPr>
      <xdr:spPr>
        <a:xfrm>
          <a:off x="15240000" y="107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170112</xdr:rowOff>
    </xdr:from>
    <xdr:ext cx="762000" cy="259045"/>
    <xdr:sp macro="" textlink="">
      <xdr:nvSpPr>
        <xdr:cNvPr id="345" name="テキスト ボックス 344"/>
        <xdr:cNvSpPr txBox="1"/>
      </xdr:nvSpPr>
      <xdr:spPr>
        <a:xfrm>
          <a:off x="14909800" y="10800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21802</xdr:rowOff>
    </xdr:from>
    <xdr:to>
      <xdr:col>68</xdr:col>
      <xdr:colOff>203200</xdr:colOff>
      <xdr:row>62</xdr:row>
      <xdr:rowOff>123402</xdr:rowOff>
    </xdr:to>
    <xdr:sp macro="" textlink="">
      <xdr:nvSpPr>
        <xdr:cNvPr id="346" name="楕円 345"/>
        <xdr:cNvSpPr/>
      </xdr:nvSpPr>
      <xdr:spPr>
        <a:xfrm>
          <a:off x="14351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108179</xdr:rowOff>
    </xdr:from>
    <xdr:ext cx="762000" cy="259045"/>
    <xdr:sp macro="" textlink="">
      <xdr:nvSpPr>
        <xdr:cNvPr id="347" name="テキスト ボックス 346"/>
        <xdr:cNvSpPr txBox="1"/>
      </xdr:nvSpPr>
      <xdr:spPr>
        <a:xfrm>
          <a:off x="14020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150622</xdr:rowOff>
    </xdr:from>
    <xdr:to>
      <xdr:col>64</xdr:col>
      <xdr:colOff>152400</xdr:colOff>
      <xdr:row>62</xdr:row>
      <xdr:rowOff>80772</xdr:rowOff>
    </xdr:to>
    <xdr:sp macro="" textlink="">
      <xdr:nvSpPr>
        <xdr:cNvPr id="348" name="楕円 347"/>
        <xdr:cNvSpPr/>
      </xdr:nvSpPr>
      <xdr:spPr>
        <a:xfrm>
          <a:off x="13462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65549</xdr:rowOff>
    </xdr:from>
    <xdr:ext cx="762000" cy="259045"/>
    <xdr:sp macro="" textlink="">
      <xdr:nvSpPr>
        <xdr:cNvPr id="349" name="テキスト ボックス 348"/>
        <xdr:cNvSpPr txBox="1"/>
      </xdr:nvSpPr>
      <xdr:spPr>
        <a:xfrm>
          <a:off x="13131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前年度と比較すると</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の増となっており、増の要因として臨時財政対策債発行可能額、普通交付税額の減少による。現在実施している広見中学校改築事業や保育所施設整備事業など大規模事業の財源として地方債を予定しており、翌年度以降地方債現在高の増加により比率は上昇する見込みで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153670</xdr:rowOff>
    </xdr:from>
    <xdr:to>
      <xdr:col>81</xdr:col>
      <xdr:colOff>44450</xdr:colOff>
      <xdr:row>40</xdr:row>
      <xdr:rowOff>20828</xdr:rowOff>
    </xdr:to>
    <xdr:cxnSp macro="">
      <xdr:nvCxnSpPr>
        <xdr:cNvPr id="381" name="直線コネクタ 380"/>
        <xdr:cNvCxnSpPr/>
      </xdr:nvCxnSpPr>
      <xdr:spPr>
        <a:xfrm>
          <a:off x="16179800" y="684022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106189</xdr:rowOff>
    </xdr:from>
    <xdr:ext cx="762000" cy="259045"/>
    <xdr:sp macro="" textlink="">
      <xdr:nvSpPr>
        <xdr:cNvPr id="382" name="公債費負担の状況平均値テキスト"/>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134366</xdr:rowOff>
    </xdr:from>
    <xdr:to>
      <xdr:col>77</xdr:col>
      <xdr:colOff>44450</xdr:colOff>
      <xdr:row>39</xdr:row>
      <xdr:rowOff>153670</xdr:rowOff>
    </xdr:to>
    <xdr:cxnSp macro="">
      <xdr:nvCxnSpPr>
        <xdr:cNvPr id="384" name="直線コネクタ 383"/>
        <xdr:cNvCxnSpPr/>
      </xdr:nvCxnSpPr>
      <xdr:spPr>
        <a:xfrm>
          <a:off x="15290800" y="682091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6" name="テキスト ボックス 385"/>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134366</xdr:rowOff>
    </xdr:from>
    <xdr:to>
      <xdr:col>72</xdr:col>
      <xdr:colOff>203200</xdr:colOff>
      <xdr:row>39</xdr:row>
      <xdr:rowOff>144018</xdr:rowOff>
    </xdr:to>
    <xdr:cxnSp macro="">
      <xdr:nvCxnSpPr>
        <xdr:cNvPr id="387" name="直線コネクタ 386"/>
        <xdr:cNvCxnSpPr/>
      </xdr:nvCxnSpPr>
      <xdr:spPr>
        <a:xfrm flipV="1">
          <a:off x="14401800" y="68209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8" name="フローチャート: 判断 387"/>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89" name="テキスト ボックス 388"/>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144018</xdr:rowOff>
    </xdr:from>
    <xdr:to>
      <xdr:col>68</xdr:col>
      <xdr:colOff>152400</xdr:colOff>
      <xdr:row>39</xdr:row>
      <xdr:rowOff>163322</xdr:rowOff>
    </xdr:to>
    <xdr:cxnSp macro="">
      <xdr:nvCxnSpPr>
        <xdr:cNvPr id="390" name="直線コネクタ 389"/>
        <xdr:cNvCxnSpPr/>
      </xdr:nvCxnSpPr>
      <xdr:spPr>
        <a:xfrm flipV="1">
          <a:off x="13512800" y="683056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114808</xdr:rowOff>
    </xdr:from>
    <xdr:to>
      <xdr:col>68</xdr:col>
      <xdr:colOff>203200</xdr:colOff>
      <xdr:row>41</xdr:row>
      <xdr:rowOff>44958</xdr:rowOff>
    </xdr:to>
    <xdr:sp macro="" textlink="">
      <xdr:nvSpPr>
        <xdr:cNvPr id="391" name="フローチャート: 判断 390"/>
        <xdr:cNvSpPr/>
      </xdr:nvSpPr>
      <xdr:spPr>
        <a:xfrm>
          <a:off x="14351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29735</xdr:rowOff>
    </xdr:from>
    <xdr:ext cx="762000" cy="259045"/>
    <xdr:sp macro="" textlink="">
      <xdr:nvSpPr>
        <xdr:cNvPr id="392" name="テキスト ボックス 391"/>
        <xdr:cNvSpPr txBox="1"/>
      </xdr:nvSpPr>
      <xdr:spPr>
        <a:xfrm>
          <a:off x="14020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105156</xdr:rowOff>
    </xdr:from>
    <xdr:to>
      <xdr:col>64</xdr:col>
      <xdr:colOff>152400</xdr:colOff>
      <xdr:row>41</xdr:row>
      <xdr:rowOff>35306</xdr:rowOff>
    </xdr:to>
    <xdr:sp macro="" textlink="">
      <xdr:nvSpPr>
        <xdr:cNvPr id="393" name="フローチャート: 判断 392"/>
        <xdr:cNvSpPr/>
      </xdr:nvSpPr>
      <xdr:spPr>
        <a:xfrm>
          <a:off x="13462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20083</xdr:rowOff>
    </xdr:from>
    <xdr:ext cx="762000" cy="259045"/>
    <xdr:sp macro="" textlink="">
      <xdr:nvSpPr>
        <xdr:cNvPr id="394" name="テキスト ボックス 393"/>
        <xdr:cNvSpPr txBox="1"/>
      </xdr:nvSpPr>
      <xdr:spPr>
        <a:xfrm>
          <a:off x="13131800" y="70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400" name="楕円 399"/>
        <xdr:cNvSpPr/>
      </xdr:nvSpPr>
      <xdr:spPr>
        <a:xfrm>
          <a:off x="169672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158005</xdr:rowOff>
    </xdr:from>
    <xdr:ext cx="762000" cy="259045"/>
    <xdr:sp macro="" textlink="">
      <xdr:nvSpPr>
        <xdr:cNvPr id="401" name="公債費負担の状況該当値テキスト"/>
        <xdr:cNvSpPr txBox="1"/>
      </xdr:nvSpPr>
      <xdr:spPr>
        <a:xfrm>
          <a:off x="171069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102870</xdr:rowOff>
    </xdr:from>
    <xdr:to>
      <xdr:col>77</xdr:col>
      <xdr:colOff>95250</xdr:colOff>
      <xdr:row>40</xdr:row>
      <xdr:rowOff>33020</xdr:rowOff>
    </xdr:to>
    <xdr:sp macro="" textlink="">
      <xdr:nvSpPr>
        <xdr:cNvPr id="402" name="楕円 401"/>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403" name="テキスト ボックス 402"/>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83566</xdr:rowOff>
    </xdr:from>
    <xdr:to>
      <xdr:col>73</xdr:col>
      <xdr:colOff>44450</xdr:colOff>
      <xdr:row>40</xdr:row>
      <xdr:rowOff>13716</xdr:rowOff>
    </xdr:to>
    <xdr:sp macro="" textlink="">
      <xdr:nvSpPr>
        <xdr:cNvPr id="404" name="楕円 403"/>
        <xdr:cNvSpPr/>
      </xdr:nvSpPr>
      <xdr:spPr>
        <a:xfrm>
          <a:off x="15240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23893</xdr:rowOff>
    </xdr:from>
    <xdr:ext cx="762000" cy="259045"/>
    <xdr:sp macro="" textlink="">
      <xdr:nvSpPr>
        <xdr:cNvPr id="405" name="テキスト ボックス 404"/>
        <xdr:cNvSpPr txBox="1"/>
      </xdr:nvSpPr>
      <xdr:spPr>
        <a:xfrm>
          <a:off x="14909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93218</xdr:rowOff>
    </xdr:from>
    <xdr:to>
      <xdr:col>68</xdr:col>
      <xdr:colOff>203200</xdr:colOff>
      <xdr:row>40</xdr:row>
      <xdr:rowOff>23368</xdr:rowOff>
    </xdr:to>
    <xdr:sp macro="" textlink="">
      <xdr:nvSpPr>
        <xdr:cNvPr id="406" name="楕円 405"/>
        <xdr:cNvSpPr/>
      </xdr:nvSpPr>
      <xdr:spPr>
        <a:xfrm>
          <a:off x="14351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33545</xdr:rowOff>
    </xdr:from>
    <xdr:ext cx="762000" cy="259045"/>
    <xdr:sp macro="" textlink="">
      <xdr:nvSpPr>
        <xdr:cNvPr id="407" name="テキスト ボックス 406"/>
        <xdr:cNvSpPr txBox="1"/>
      </xdr:nvSpPr>
      <xdr:spPr>
        <a:xfrm>
          <a:off x="14020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112522</xdr:rowOff>
    </xdr:from>
    <xdr:to>
      <xdr:col>64</xdr:col>
      <xdr:colOff>152400</xdr:colOff>
      <xdr:row>40</xdr:row>
      <xdr:rowOff>42672</xdr:rowOff>
    </xdr:to>
    <xdr:sp macro="" textlink="">
      <xdr:nvSpPr>
        <xdr:cNvPr id="408" name="楕円 407"/>
        <xdr:cNvSpPr/>
      </xdr:nvSpPr>
      <xdr:spPr>
        <a:xfrm>
          <a:off x="13462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52849</xdr:rowOff>
    </xdr:from>
    <xdr:ext cx="762000" cy="259045"/>
    <xdr:sp macro="" textlink="">
      <xdr:nvSpPr>
        <xdr:cNvPr id="409" name="テキスト ボックス 408"/>
        <xdr:cNvSpPr txBox="1"/>
      </xdr:nvSpPr>
      <xdr:spPr>
        <a:xfrm>
          <a:off x="1313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令和３年度４年度において算定される率はないが、令和２年度より広見中学校改築事業、令和３年度より保育所施設整備事業などの</a:t>
          </a:r>
          <a:r>
            <a:rPr lang="ja-JP" altLang="ja-JP" sz="1100">
              <a:solidFill>
                <a:schemeClr val="dk1"/>
              </a:solidFill>
              <a:effectLst/>
              <a:latin typeface="+mn-lt"/>
              <a:ea typeface="+mn-ea"/>
              <a:cs typeface="+mn-cs"/>
            </a:rPr>
            <a:t>大規模事業実施に伴い、比率は少しずつ上昇する見通しである。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136596</xdr:rowOff>
    </xdr:from>
    <xdr:to>
      <xdr:col>73</xdr:col>
      <xdr:colOff>44450</xdr:colOff>
      <xdr:row>14</xdr:row>
      <xdr:rowOff>66746</xdr:rowOff>
    </xdr:to>
    <xdr:sp macro="" textlink="">
      <xdr:nvSpPr>
        <xdr:cNvPr id="447" name="フローチャート: 判断 446"/>
        <xdr:cNvSpPr/>
      </xdr:nvSpPr>
      <xdr:spPr>
        <a:xfrm>
          <a:off x="15240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48" name="テキスト ボックス 447"/>
        <xdr:cNvSpPr txBox="1"/>
      </xdr:nvSpPr>
      <xdr:spPr>
        <a:xfrm>
          <a:off x="14909800" y="21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132574</xdr:rowOff>
    </xdr:from>
    <xdr:to>
      <xdr:col>68</xdr:col>
      <xdr:colOff>203200</xdr:colOff>
      <xdr:row>14</xdr:row>
      <xdr:rowOff>62724</xdr:rowOff>
    </xdr:to>
    <xdr:sp macro="" textlink="">
      <xdr:nvSpPr>
        <xdr:cNvPr id="449" name="フローチャート: 判断 448"/>
        <xdr:cNvSpPr/>
      </xdr:nvSpPr>
      <xdr:spPr>
        <a:xfrm>
          <a:off x="14351000" y="23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72901</xdr:rowOff>
    </xdr:from>
    <xdr:ext cx="762000" cy="259045"/>
    <xdr:sp macro="" textlink="">
      <xdr:nvSpPr>
        <xdr:cNvPr id="450" name="テキスト ボックス 449"/>
        <xdr:cNvSpPr txBox="1"/>
      </xdr:nvSpPr>
      <xdr:spPr>
        <a:xfrm>
          <a:off x="14020800" y="213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128552</xdr:rowOff>
    </xdr:from>
    <xdr:to>
      <xdr:col>64</xdr:col>
      <xdr:colOff>152400</xdr:colOff>
      <xdr:row>14</xdr:row>
      <xdr:rowOff>58702</xdr:rowOff>
    </xdr:to>
    <xdr:sp macro="" textlink="">
      <xdr:nvSpPr>
        <xdr:cNvPr id="458" name="楕円 457"/>
        <xdr:cNvSpPr/>
      </xdr:nvSpPr>
      <xdr:spPr>
        <a:xfrm>
          <a:off x="13462000" y="235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43479</xdr:rowOff>
    </xdr:from>
    <xdr:ext cx="762000" cy="259045"/>
    <xdr:sp macro="" textlink="">
      <xdr:nvSpPr>
        <xdr:cNvPr id="459" name="テキスト ボックス 458"/>
        <xdr:cNvSpPr txBox="1"/>
      </xdr:nvSpPr>
      <xdr:spPr>
        <a:xfrm>
          <a:off x="13131800" y="244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愛媛県鬼北町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9,563
9,493
241.88
10,935,944
10,678,906
189,042
4,944,415
10,393,012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年度の会計年度任用職員制度改正に伴い、人件費が増加しており令和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年度においても高い水準となっている。類似団体平均と比較すると</a:t>
          </a:r>
          <a:r>
            <a:rPr kumimoji="1" lang="en-US" altLang="ja-JP" sz="1100" b="0" i="0" baseline="0">
              <a:solidFill>
                <a:schemeClr val="dk1"/>
              </a:solidFill>
              <a:effectLst/>
              <a:latin typeface="+mn-lt"/>
              <a:ea typeface="+mn-ea"/>
              <a:cs typeface="+mn-cs"/>
            </a:rPr>
            <a:t>3.7</a:t>
          </a:r>
          <a:r>
            <a:rPr lang="ja-JP" altLang="ja-JP" sz="1100" b="0" i="0" baseline="0">
              <a:solidFill>
                <a:schemeClr val="dk1"/>
              </a:solidFill>
              <a:effectLst/>
              <a:latin typeface="+mn-lt"/>
              <a:ea typeface="+mn-ea"/>
              <a:cs typeface="+mn-cs"/>
            </a:rPr>
            <a:t>ポイント</a:t>
          </a:r>
          <a:r>
            <a:rPr kumimoji="1" lang="ja-JP" altLang="ja-JP" sz="1100" b="0" i="0" baseline="0">
              <a:solidFill>
                <a:schemeClr val="dk1"/>
              </a:solidFill>
              <a:effectLst/>
              <a:latin typeface="+mn-lt"/>
              <a:ea typeface="+mn-ea"/>
              <a:cs typeface="+mn-cs"/>
            </a:rPr>
            <a:t>高くなっている。一部事務組合の人件費に充てる負担金や公営企業会計の人件費に充てる繰出金といった人件費に準ずる費用を合計した場合、さらに類似団体との差が開くこととなる。今後</a:t>
          </a:r>
          <a:r>
            <a:rPr kumimoji="1" lang="ja-JP" altLang="en-US" sz="1100" b="0" i="0" baseline="0">
              <a:solidFill>
                <a:schemeClr val="dk1"/>
              </a:solidFill>
              <a:effectLst/>
              <a:latin typeface="+mn-lt"/>
              <a:ea typeface="+mn-ea"/>
              <a:cs typeface="+mn-cs"/>
            </a:rPr>
            <a:t>も適正な人員管理に努め</a:t>
          </a:r>
          <a:r>
            <a:rPr kumimoji="1" lang="ja-JP" altLang="ja-JP" sz="1100" b="0" i="0" baseline="0">
              <a:solidFill>
                <a:schemeClr val="dk1"/>
              </a:solidFill>
              <a:effectLst/>
              <a:latin typeface="+mn-lt"/>
              <a:ea typeface="+mn-ea"/>
              <a:cs typeface="+mn-cs"/>
            </a:rPr>
            <a:t>ていく必要がある。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157480</xdr:rowOff>
    </xdr:from>
    <xdr:to>
      <xdr:col>24</xdr:col>
      <xdr:colOff>25400</xdr:colOff>
      <xdr:row>38</xdr:row>
      <xdr:rowOff>157480</xdr:rowOff>
    </xdr:to>
    <xdr:cxnSp macro="">
      <xdr:nvCxnSpPr>
        <xdr:cNvPr id="66" name="直線コネクタ 65"/>
        <xdr:cNvCxnSpPr/>
      </xdr:nvCxnSpPr>
      <xdr:spPr>
        <a:xfrm>
          <a:off x="3987800" y="6672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157480</xdr:rowOff>
    </xdr:from>
    <xdr:to>
      <xdr:col>19</xdr:col>
      <xdr:colOff>187325</xdr:colOff>
      <xdr:row>39</xdr:row>
      <xdr:rowOff>100330</xdr:rowOff>
    </xdr:to>
    <xdr:cxnSp macro="">
      <xdr:nvCxnSpPr>
        <xdr:cNvPr id="69" name="直線コネクタ 68"/>
        <xdr:cNvCxnSpPr/>
      </xdr:nvCxnSpPr>
      <xdr:spPr>
        <a:xfrm flipV="1">
          <a:off x="3098800" y="66725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100330</xdr:rowOff>
    </xdr:from>
    <xdr:to>
      <xdr:col>15</xdr:col>
      <xdr:colOff>98425</xdr:colOff>
      <xdr:row>39</xdr:row>
      <xdr:rowOff>100330</xdr:rowOff>
    </xdr:to>
    <xdr:cxnSp macro="">
      <xdr:nvCxnSpPr>
        <xdr:cNvPr id="72" name="直線コネクタ 71"/>
        <xdr:cNvCxnSpPr/>
      </xdr:nvCxnSpPr>
      <xdr:spPr>
        <a:xfrm>
          <a:off x="2209800" y="644398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96537</xdr:rowOff>
    </xdr:from>
    <xdr:ext cx="762000" cy="259045"/>
    <xdr:sp macro="" textlink="">
      <xdr:nvSpPr>
        <xdr:cNvPr id="74" name="テキスト ボックス 73"/>
        <xdr:cNvSpPr txBox="1"/>
      </xdr:nvSpPr>
      <xdr:spPr>
        <a:xfrm>
          <a:off x="2717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100330</xdr:rowOff>
    </xdr:from>
    <xdr:to>
      <xdr:col>11</xdr:col>
      <xdr:colOff>9525</xdr:colOff>
      <xdr:row>38</xdr:row>
      <xdr:rowOff>35560</xdr:rowOff>
    </xdr:to>
    <xdr:cxnSp macro="">
      <xdr:nvCxnSpPr>
        <xdr:cNvPr id="75" name="直線コネクタ 74"/>
        <xdr:cNvCxnSpPr/>
      </xdr:nvCxnSpPr>
      <xdr:spPr>
        <a:xfrm flipV="1">
          <a:off x="1320800" y="64439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106680</xdr:rowOff>
    </xdr:from>
    <xdr:to>
      <xdr:col>24</xdr:col>
      <xdr:colOff>76200</xdr:colOff>
      <xdr:row>39</xdr:row>
      <xdr:rowOff>36830</xdr:rowOff>
    </xdr:to>
    <xdr:sp macro="" textlink="">
      <xdr:nvSpPr>
        <xdr:cNvPr id="85" name="楕円 84"/>
        <xdr:cNvSpPr/>
      </xdr:nvSpPr>
      <xdr:spPr>
        <a:xfrm>
          <a:off x="47752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78757</xdr:rowOff>
    </xdr:from>
    <xdr:ext cx="762000" cy="259045"/>
    <xdr:sp macro="" textlink="">
      <xdr:nvSpPr>
        <xdr:cNvPr id="86" name="人件費該当値テキスト"/>
        <xdr:cNvSpPr txBox="1"/>
      </xdr:nvSpPr>
      <xdr:spPr>
        <a:xfrm>
          <a:off x="49149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106680</xdr:rowOff>
    </xdr:from>
    <xdr:to>
      <xdr:col>20</xdr:col>
      <xdr:colOff>38100</xdr:colOff>
      <xdr:row>39</xdr:row>
      <xdr:rowOff>36830</xdr:rowOff>
    </xdr:to>
    <xdr:sp macro="" textlink="">
      <xdr:nvSpPr>
        <xdr:cNvPr id="87" name="楕円 86"/>
        <xdr:cNvSpPr/>
      </xdr:nvSpPr>
      <xdr:spPr>
        <a:xfrm>
          <a:off x="3937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21607</xdr:rowOff>
    </xdr:from>
    <xdr:ext cx="736600" cy="259045"/>
    <xdr:sp macro="" textlink="">
      <xdr:nvSpPr>
        <xdr:cNvPr id="88" name="テキスト ボックス 87"/>
        <xdr:cNvSpPr txBox="1"/>
      </xdr:nvSpPr>
      <xdr:spPr>
        <a:xfrm>
          <a:off x="3606800" y="670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49530</xdr:rowOff>
    </xdr:from>
    <xdr:to>
      <xdr:col>15</xdr:col>
      <xdr:colOff>149225</xdr:colOff>
      <xdr:row>39</xdr:row>
      <xdr:rowOff>151130</xdr:rowOff>
    </xdr:to>
    <xdr:sp macro="" textlink="">
      <xdr:nvSpPr>
        <xdr:cNvPr id="89" name="楕円 88"/>
        <xdr:cNvSpPr/>
      </xdr:nvSpPr>
      <xdr:spPr>
        <a:xfrm>
          <a:off x="3048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135907</xdr:rowOff>
    </xdr:from>
    <xdr:ext cx="762000" cy="259045"/>
    <xdr:sp macro="" textlink="">
      <xdr:nvSpPr>
        <xdr:cNvPr id="90" name="テキスト ボックス 89"/>
        <xdr:cNvSpPr txBox="1"/>
      </xdr:nvSpPr>
      <xdr:spPr>
        <a:xfrm>
          <a:off x="2717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49530</xdr:rowOff>
    </xdr:from>
    <xdr:to>
      <xdr:col>11</xdr:col>
      <xdr:colOff>60325</xdr:colOff>
      <xdr:row>37</xdr:row>
      <xdr:rowOff>151130</xdr:rowOff>
    </xdr:to>
    <xdr:sp macro="" textlink="">
      <xdr:nvSpPr>
        <xdr:cNvPr id="91" name="楕円 90"/>
        <xdr:cNvSpPr/>
      </xdr:nvSpPr>
      <xdr:spPr>
        <a:xfrm>
          <a:off x="2159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135907</xdr:rowOff>
    </xdr:from>
    <xdr:ext cx="762000" cy="259045"/>
    <xdr:sp macro="" textlink="">
      <xdr:nvSpPr>
        <xdr:cNvPr id="92" name="テキスト ボックス 91"/>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93" name="楕円 92"/>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94" name="テキスト ボックス 93"/>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類似団体平均と比較すると</a:t>
          </a:r>
          <a:r>
            <a:rPr lang="en-US" altLang="ja-JP" sz="1100" b="0" i="0" baseline="0">
              <a:solidFill>
                <a:schemeClr val="dk1"/>
              </a:solidFill>
              <a:effectLst/>
              <a:latin typeface="+mn-lt"/>
              <a:ea typeface="+mn-ea"/>
              <a:cs typeface="+mn-cs"/>
            </a:rPr>
            <a:t>3.1</a:t>
          </a:r>
          <a:r>
            <a:rPr lang="ja-JP" altLang="ja-JP" sz="1100" b="0" i="0" baseline="0">
              <a:solidFill>
                <a:schemeClr val="dk1"/>
              </a:solidFill>
              <a:effectLst/>
              <a:latin typeface="+mn-lt"/>
              <a:ea typeface="+mn-ea"/>
              <a:cs typeface="+mn-cs"/>
            </a:rPr>
            <a:t>ポイント下回っているが、前年度と</a:t>
          </a:r>
          <a:r>
            <a:rPr lang="ja-JP" altLang="en-US" sz="1100" b="0" i="0" baseline="0">
              <a:solidFill>
                <a:schemeClr val="dk1"/>
              </a:solidFill>
              <a:effectLst/>
              <a:latin typeface="+mn-lt"/>
              <a:ea typeface="+mn-ea"/>
              <a:cs typeface="+mn-cs"/>
            </a:rPr>
            <a:t>ほぼ</a:t>
          </a:r>
          <a:r>
            <a:rPr lang="ja-JP" altLang="ja-JP" sz="1100" b="0" i="0" baseline="0">
              <a:solidFill>
                <a:schemeClr val="dk1"/>
              </a:solidFill>
              <a:effectLst/>
              <a:latin typeface="+mn-lt"/>
              <a:ea typeface="+mn-ea"/>
              <a:cs typeface="+mn-cs"/>
            </a:rPr>
            <a:t>同様の値となっている。経常経費の増加が見込まれ、特に計画策定等委託料等については定期的な見直しが必要となってくる。全ての委託内容を精査し、職員で対応できる業務については委託しないなど、経常経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35560</xdr:rowOff>
    </xdr:from>
    <xdr:to>
      <xdr:col>82</xdr:col>
      <xdr:colOff>107950</xdr:colOff>
      <xdr:row>16</xdr:row>
      <xdr:rowOff>49276</xdr:rowOff>
    </xdr:to>
    <xdr:cxnSp macro="">
      <xdr:nvCxnSpPr>
        <xdr:cNvPr id="124" name="直線コネクタ 123"/>
        <xdr:cNvCxnSpPr/>
      </xdr:nvCxnSpPr>
      <xdr:spPr>
        <a:xfrm>
          <a:off x="15671800" y="277876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5" name="物件費平均値テキスト"/>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35560</xdr:rowOff>
    </xdr:from>
    <xdr:to>
      <xdr:col>78</xdr:col>
      <xdr:colOff>69850</xdr:colOff>
      <xdr:row>16</xdr:row>
      <xdr:rowOff>35560</xdr:rowOff>
    </xdr:to>
    <xdr:cxnSp macro="">
      <xdr:nvCxnSpPr>
        <xdr:cNvPr id="127" name="直線コネクタ 126"/>
        <xdr:cNvCxnSpPr/>
      </xdr:nvCxnSpPr>
      <xdr:spPr>
        <a:xfrm>
          <a:off x="14782800" y="2778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271</xdr:rowOff>
    </xdr:from>
    <xdr:ext cx="736600" cy="259045"/>
    <xdr:sp macro="" textlink="">
      <xdr:nvSpPr>
        <xdr:cNvPr id="129" name="テキスト ボックス 128"/>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35560</xdr:rowOff>
    </xdr:from>
    <xdr:to>
      <xdr:col>73</xdr:col>
      <xdr:colOff>180975</xdr:colOff>
      <xdr:row>16</xdr:row>
      <xdr:rowOff>163576</xdr:rowOff>
    </xdr:to>
    <xdr:cxnSp macro="">
      <xdr:nvCxnSpPr>
        <xdr:cNvPr id="130" name="直線コネクタ 129"/>
        <xdr:cNvCxnSpPr/>
      </xdr:nvCxnSpPr>
      <xdr:spPr>
        <a:xfrm flipV="1">
          <a:off x="13893800" y="277876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36847</xdr:rowOff>
    </xdr:from>
    <xdr:ext cx="762000" cy="259045"/>
    <xdr:sp macro="" textlink="">
      <xdr:nvSpPr>
        <xdr:cNvPr id="132" name="テキスト ボックス 131"/>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159004</xdr:rowOff>
    </xdr:from>
    <xdr:to>
      <xdr:col>69</xdr:col>
      <xdr:colOff>92075</xdr:colOff>
      <xdr:row>16</xdr:row>
      <xdr:rowOff>163576</xdr:rowOff>
    </xdr:to>
    <xdr:cxnSp macro="">
      <xdr:nvCxnSpPr>
        <xdr:cNvPr id="133" name="直線コネクタ 132"/>
        <xdr:cNvCxnSpPr/>
      </xdr:nvCxnSpPr>
      <xdr:spPr>
        <a:xfrm>
          <a:off x="13004800" y="2902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9906</xdr:rowOff>
    </xdr:from>
    <xdr:to>
      <xdr:col>69</xdr:col>
      <xdr:colOff>142875</xdr:colOff>
      <xdr:row>17</xdr:row>
      <xdr:rowOff>111506</xdr:rowOff>
    </xdr:to>
    <xdr:sp macro="" textlink="">
      <xdr:nvSpPr>
        <xdr:cNvPr id="134" name="フローチャート: 判断 133"/>
        <xdr:cNvSpPr/>
      </xdr:nvSpPr>
      <xdr:spPr>
        <a:xfrm>
          <a:off x="13843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96283</xdr:rowOff>
    </xdr:from>
    <xdr:ext cx="762000" cy="259045"/>
    <xdr:sp macro="" textlink="">
      <xdr:nvSpPr>
        <xdr:cNvPr id="135" name="テキスト ボックス 134"/>
        <xdr:cNvSpPr txBox="1"/>
      </xdr:nvSpPr>
      <xdr:spPr>
        <a:xfrm>
          <a:off x="13512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5334</xdr:rowOff>
    </xdr:from>
    <xdr:to>
      <xdr:col>65</xdr:col>
      <xdr:colOff>53975</xdr:colOff>
      <xdr:row>17</xdr:row>
      <xdr:rowOff>106934</xdr:rowOff>
    </xdr:to>
    <xdr:sp macro="" textlink="">
      <xdr:nvSpPr>
        <xdr:cNvPr id="136" name="フローチャート: 判断 135"/>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91711</xdr:rowOff>
    </xdr:from>
    <xdr:ext cx="762000" cy="259045"/>
    <xdr:sp macro="" textlink="">
      <xdr:nvSpPr>
        <xdr:cNvPr id="137" name="テキスト ボックス 136"/>
        <xdr:cNvSpPr txBox="1"/>
      </xdr:nvSpPr>
      <xdr:spPr>
        <a:xfrm>
          <a:off x="12623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169926</xdr:rowOff>
    </xdr:from>
    <xdr:to>
      <xdr:col>82</xdr:col>
      <xdr:colOff>158750</xdr:colOff>
      <xdr:row>16</xdr:row>
      <xdr:rowOff>100076</xdr:rowOff>
    </xdr:to>
    <xdr:sp macro="" textlink="">
      <xdr:nvSpPr>
        <xdr:cNvPr id="143" name="楕円 142"/>
        <xdr:cNvSpPr/>
      </xdr:nvSpPr>
      <xdr:spPr>
        <a:xfrm>
          <a:off x="164592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15003</xdr:rowOff>
    </xdr:from>
    <xdr:ext cx="762000" cy="259045"/>
    <xdr:sp macro="" textlink="">
      <xdr:nvSpPr>
        <xdr:cNvPr id="144" name="物件費該当値テキスト"/>
        <xdr:cNvSpPr txBox="1"/>
      </xdr:nvSpPr>
      <xdr:spPr>
        <a:xfrm>
          <a:off x="16598900" y="258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156210</xdr:rowOff>
    </xdr:from>
    <xdr:to>
      <xdr:col>78</xdr:col>
      <xdr:colOff>120650</xdr:colOff>
      <xdr:row>16</xdr:row>
      <xdr:rowOff>86360</xdr:rowOff>
    </xdr:to>
    <xdr:sp macro="" textlink="">
      <xdr:nvSpPr>
        <xdr:cNvPr id="145" name="楕円 144"/>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96537</xdr:rowOff>
    </xdr:from>
    <xdr:ext cx="736600" cy="259045"/>
    <xdr:sp macro="" textlink="">
      <xdr:nvSpPr>
        <xdr:cNvPr id="146" name="テキスト ボックス 145"/>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156210</xdr:rowOff>
    </xdr:from>
    <xdr:to>
      <xdr:col>74</xdr:col>
      <xdr:colOff>31750</xdr:colOff>
      <xdr:row>16</xdr:row>
      <xdr:rowOff>86360</xdr:rowOff>
    </xdr:to>
    <xdr:sp macro="" textlink="">
      <xdr:nvSpPr>
        <xdr:cNvPr id="147" name="楕円 146"/>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96537</xdr:rowOff>
    </xdr:from>
    <xdr:ext cx="762000" cy="259045"/>
    <xdr:sp macro="" textlink="">
      <xdr:nvSpPr>
        <xdr:cNvPr id="148" name="テキスト ボックス 147"/>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112776</xdr:rowOff>
    </xdr:from>
    <xdr:to>
      <xdr:col>69</xdr:col>
      <xdr:colOff>142875</xdr:colOff>
      <xdr:row>17</xdr:row>
      <xdr:rowOff>42926</xdr:rowOff>
    </xdr:to>
    <xdr:sp macro="" textlink="">
      <xdr:nvSpPr>
        <xdr:cNvPr id="149" name="楕円 148"/>
        <xdr:cNvSpPr/>
      </xdr:nvSpPr>
      <xdr:spPr>
        <a:xfrm>
          <a:off x="13843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53103</xdr:rowOff>
    </xdr:from>
    <xdr:ext cx="762000" cy="259045"/>
    <xdr:sp macro="" textlink="">
      <xdr:nvSpPr>
        <xdr:cNvPr id="150" name="テキスト ボックス 149"/>
        <xdr:cNvSpPr txBox="1"/>
      </xdr:nvSpPr>
      <xdr:spPr>
        <a:xfrm>
          <a:off x="13512800" y="262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108204</xdr:rowOff>
    </xdr:from>
    <xdr:to>
      <xdr:col>65</xdr:col>
      <xdr:colOff>53975</xdr:colOff>
      <xdr:row>17</xdr:row>
      <xdr:rowOff>38354</xdr:rowOff>
    </xdr:to>
    <xdr:sp macro="" textlink="">
      <xdr:nvSpPr>
        <xdr:cNvPr id="151" name="楕円 150"/>
        <xdr:cNvSpPr/>
      </xdr:nvSpPr>
      <xdr:spPr>
        <a:xfrm>
          <a:off x="12954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48531</xdr:rowOff>
    </xdr:from>
    <xdr:ext cx="762000" cy="259045"/>
    <xdr:sp macro="" textlink="">
      <xdr:nvSpPr>
        <xdr:cNvPr id="152" name="テキスト ボックス 151"/>
        <xdr:cNvSpPr txBox="1"/>
      </xdr:nvSpPr>
      <xdr:spPr>
        <a:xfrm>
          <a:off x="12623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類似団体平均と比較すると</a:t>
          </a:r>
          <a:r>
            <a:rPr lang="en-US" altLang="ja-JP" sz="1100" b="0" i="0" baseline="0">
              <a:solidFill>
                <a:schemeClr val="dk1"/>
              </a:solidFill>
              <a:effectLst/>
              <a:latin typeface="+mn-lt"/>
              <a:ea typeface="+mn-ea"/>
              <a:cs typeface="+mn-cs"/>
            </a:rPr>
            <a:t>1.1</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、愛媛県平均と比較すると</a:t>
          </a:r>
          <a:r>
            <a:rPr lang="en-US" altLang="ja-JP" sz="1100" b="0" i="0" baseline="0">
              <a:solidFill>
                <a:schemeClr val="dk1"/>
              </a:solidFill>
              <a:effectLst/>
              <a:latin typeface="+mn-lt"/>
              <a:ea typeface="+mn-ea"/>
              <a:cs typeface="+mn-cs"/>
            </a:rPr>
            <a:t>7.6</a:t>
          </a:r>
          <a:r>
            <a:rPr lang="ja-JP" altLang="ja-JP" sz="1100" b="0" i="0" baseline="0">
              <a:solidFill>
                <a:schemeClr val="dk1"/>
              </a:solidFill>
              <a:effectLst/>
              <a:latin typeface="+mn-lt"/>
              <a:ea typeface="+mn-ea"/>
              <a:cs typeface="+mn-cs"/>
            </a:rPr>
            <a:t>ポイント下回っている。人口減少に歯止めがかからず少子高齢化はますます進行し、社会保障経費は今後も増加していくことが予想される。法令を遵守しつつ、適正な給付・審査等により財政を圧迫しないよう努める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31750</xdr:rowOff>
    </xdr:from>
    <xdr:to>
      <xdr:col>24</xdr:col>
      <xdr:colOff>25400</xdr:colOff>
      <xdr:row>54</xdr:row>
      <xdr:rowOff>69850</xdr:rowOff>
    </xdr:to>
    <xdr:cxnSp macro="">
      <xdr:nvCxnSpPr>
        <xdr:cNvPr id="185" name="直線コネクタ 184"/>
        <xdr:cNvCxnSpPr/>
      </xdr:nvCxnSpPr>
      <xdr:spPr>
        <a:xfrm>
          <a:off x="3987800" y="92900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6"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31750</xdr:rowOff>
    </xdr:from>
    <xdr:to>
      <xdr:col>19</xdr:col>
      <xdr:colOff>187325</xdr:colOff>
      <xdr:row>55</xdr:row>
      <xdr:rowOff>31750</xdr:rowOff>
    </xdr:to>
    <xdr:cxnSp macro="">
      <xdr:nvCxnSpPr>
        <xdr:cNvPr id="188" name="直線コネクタ 187"/>
        <xdr:cNvCxnSpPr/>
      </xdr:nvCxnSpPr>
      <xdr:spPr>
        <a:xfrm flipV="1">
          <a:off x="3098800" y="92900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90" name="テキスト ボックス 189"/>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57</xdr:row>
      <xdr:rowOff>107950</xdr:rowOff>
    </xdr:to>
    <xdr:cxnSp macro="">
      <xdr:nvCxnSpPr>
        <xdr:cNvPr id="191" name="直線コネクタ 190"/>
        <xdr:cNvCxnSpPr/>
      </xdr:nvCxnSpPr>
      <xdr:spPr>
        <a:xfrm flipV="1">
          <a:off x="2209800" y="94615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3" name="テキスト ボックス 192"/>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107950</xdr:rowOff>
    </xdr:to>
    <xdr:cxnSp macro="">
      <xdr:nvCxnSpPr>
        <xdr:cNvPr id="194" name="直線コネクタ 193"/>
        <xdr:cNvCxnSpPr/>
      </xdr:nvCxnSpPr>
      <xdr:spPr>
        <a:xfrm>
          <a:off x="1320800" y="980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0</xdr:rowOff>
    </xdr:from>
    <xdr:to>
      <xdr:col>11</xdr:col>
      <xdr:colOff>60325</xdr:colOff>
      <xdr:row>58</xdr:row>
      <xdr:rowOff>101600</xdr:rowOff>
    </xdr:to>
    <xdr:sp macro="" textlink="">
      <xdr:nvSpPr>
        <xdr:cNvPr id="195" name="フローチャート: 判断 194"/>
        <xdr:cNvSpPr/>
      </xdr:nvSpPr>
      <xdr:spPr>
        <a:xfrm>
          <a:off x="2159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196" name="テキスト ボックス 195"/>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8" name="テキスト ボックス 197"/>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19050</xdr:rowOff>
    </xdr:from>
    <xdr:to>
      <xdr:col>24</xdr:col>
      <xdr:colOff>76200</xdr:colOff>
      <xdr:row>54</xdr:row>
      <xdr:rowOff>120650</xdr:rowOff>
    </xdr:to>
    <xdr:sp macro="" textlink="">
      <xdr:nvSpPr>
        <xdr:cNvPr id="204" name="楕円 203"/>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35577</xdr:rowOff>
    </xdr:from>
    <xdr:ext cx="762000" cy="259045"/>
    <xdr:sp macro="" textlink="">
      <xdr:nvSpPr>
        <xdr:cNvPr id="205" name="扶助費該当値テキスト"/>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152400</xdr:rowOff>
    </xdr:from>
    <xdr:to>
      <xdr:col>20</xdr:col>
      <xdr:colOff>38100</xdr:colOff>
      <xdr:row>54</xdr:row>
      <xdr:rowOff>82550</xdr:rowOff>
    </xdr:to>
    <xdr:sp macro="" textlink="">
      <xdr:nvSpPr>
        <xdr:cNvPr id="206" name="楕円 205"/>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92727</xdr:rowOff>
    </xdr:from>
    <xdr:ext cx="736600" cy="259045"/>
    <xdr:sp macro="" textlink="">
      <xdr:nvSpPr>
        <xdr:cNvPr id="207" name="テキスト ボックス 206"/>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8" name="楕円 207"/>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09" name="テキスト ボックス 208"/>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0" name="楕円 209"/>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211" name="テキスト ボックス 210"/>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2" name="楕円 211"/>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213" name="テキスト ボックス 212"/>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50" b="0" i="0" baseline="0">
              <a:solidFill>
                <a:schemeClr val="dk1"/>
              </a:solidFill>
              <a:effectLst/>
              <a:latin typeface="+mn-lt"/>
              <a:ea typeface="+mn-ea"/>
              <a:cs typeface="+mn-cs"/>
            </a:rPr>
            <a:t>類似団体平均と比較すると</a:t>
          </a:r>
          <a:r>
            <a:rPr lang="en-US" altLang="ja-JP" sz="1050" b="0" i="0" baseline="0">
              <a:solidFill>
                <a:schemeClr val="dk1"/>
              </a:solidFill>
              <a:effectLst/>
              <a:latin typeface="+mn-lt"/>
              <a:ea typeface="+mn-ea"/>
              <a:cs typeface="+mn-cs"/>
            </a:rPr>
            <a:t>2.3</a:t>
          </a:r>
          <a:r>
            <a:rPr lang="ja-JP" altLang="ja-JP" sz="1050" b="0" i="0" baseline="0">
              <a:solidFill>
                <a:schemeClr val="dk1"/>
              </a:solidFill>
              <a:effectLst/>
              <a:latin typeface="+mn-lt"/>
              <a:ea typeface="+mn-ea"/>
              <a:cs typeface="+mn-cs"/>
            </a:rPr>
            <a:t>ポイント、全国平均と比較すると</a:t>
          </a:r>
          <a:r>
            <a:rPr lang="en-US" altLang="ja-JP" sz="1050" b="0" i="0" baseline="0">
              <a:solidFill>
                <a:schemeClr val="dk1"/>
              </a:solidFill>
              <a:effectLst/>
              <a:latin typeface="+mn-lt"/>
              <a:ea typeface="+mn-ea"/>
              <a:cs typeface="+mn-cs"/>
            </a:rPr>
            <a:t>2.1</a:t>
          </a:r>
          <a:r>
            <a:rPr lang="ja-JP" altLang="en-US" sz="1050" b="0" i="0" baseline="0">
              <a:solidFill>
                <a:schemeClr val="dk1"/>
              </a:solidFill>
              <a:effectLst/>
              <a:latin typeface="+mn-lt"/>
              <a:ea typeface="+mn-ea"/>
              <a:cs typeface="+mn-cs"/>
            </a:rPr>
            <a:t>ポイント</a:t>
          </a:r>
          <a:r>
            <a:rPr lang="ja-JP" altLang="ja-JP" sz="1050" b="0" i="0" baseline="0">
              <a:solidFill>
                <a:schemeClr val="dk1"/>
              </a:solidFill>
              <a:effectLst/>
              <a:latin typeface="+mn-lt"/>
              <a:ea typeface="+mn-ea"/>
              <a:cs typeface="+mn-cs"/>
            </a:rPr>
            <a:t>下回っている。公営企業については「経営戦略計画」をそれぞれ策定し、健全な運営に努めている。また「繰出基準」を遵守し、農業集落排水・浄化槽整備事業については令和</a:t>
          </a:r>
          <a:r>
            <a:rPr lang="en-US" altLang="ja-JP" sz="1050" b="0" i="0" baseline="0">
              <a:solidFill>
                <a:schemeClr val="dk1"/>
              </a:solidFill>
              <a:effectLst/>
              <a:latin typeface="+mn-lt"/>
              <a:ea typeface="+mn-ea"/>
              <a:cs typeface="+mn-cs"/>
            </a:rPr>
            <a:t>5</a:t>
          </a:r>
          <a:r>
            <a:rPr lang="ja-JP" altLang="ja-JP" sz="1050" b="0" i="0" baseline="0">
              <a:solidFill>
                <a:schemeClr val="dk1"/>
              </a:solidFill>
              <a:effectLst/>
              <a:latin typeface="+mn-lt"/>
              <a:ea typeface="+mn-ea"/>
              <a:cs typeface="+mn-cs"/>
            </a:rPr>
            <a:t>年度より公営企業会計へ移行し</a:t>
          </a:r>
          <a:r>
            <a:rPr lang="ja-JP" altLang="en-US" sz="1050" b="0" i="0" baseline="0">
              <a:solidFill>
                <a:schemeClr val="dk1"/>
              </a:solidFill>
              <a:effectLst/>
              <a:latin typeface="+mn-lt"/>
              <a:ea typeface="+mn-ea"/>
              <a:cs typeface="+mn-cs"/>
            </a:rPr>
            <a:t>、施設の適正な</a:t>
          </a:r>
          <a:r>
            <a:rPr lang="ja-JP" altLang="ja-JP" sz="1050" b="0" i="0" baseline="0">
              <a:solidFill>
                <a:schemeClr val="dk1"/>
              </a:solidFill>
              <a:effectLst/>
              <a:latin typeface="+mn-lt"/>
              <a:ea typeface="+mn-ea"/>
              <a:cs typeface="+mn-cs"/>
            </a:rPr>
            <a:t>維持管理</a:t>
          </a:r>
          <a:r>
            <a:rPr lang="ja-JP" altLang="en-US" sz="1050" b="0" i="0" baseline="0">
              <a:solidFill>
                <a:schemeClr val="dk1"/>
              </a:solidFill>
              <a:effectLst/>
              <a:latin typeface="+mn-lt"/>
              <a:ea typeface="+mn-ea"/>
              <a:cs typeface="+mn-cs"/>
            </a:rPr>
            <a:t>に努める。</a:t>
          </a:r>
          <a:r>
            <a:rPr lang="ja-JP" altLang="ja-JP" sz="1050" b="0" i="0" baseline="0">
              <a:solidFill>
                <a:schemeClr val="dk1"/>
              </a:solidFill>
              <a:effectLst/>
              <a:latin typeface="+mn-lt"/>
              <a:ea typeface="+mn-ea"/>
              <a:cs typeface="+mn-cs"/>
            </a:rPr>
            <a:t>また、簡易水道事業については上水道事業への統合により繰出金を削減しており、普通会計の負担額を減らすよう努めている。</a:t>
          </a:r>
          <a:endParaRPr lang="ja-JP" altLang="ja-JP" sz="12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24130</xdr:rowOff>
    </xdr:from>
    <xdr:to>
      <xdr:col>82</xdr:col>
      <xdr:colOff>107950</xdr:colOff>
      <xdr:row>55</xdr:row>
      <xdr:rowOff>54610</xdr:rowOff>
    </xdr:to>
    <xdr:cxnSp macro="">
      <xdr:nvCxnSpPr>
        <xdr:cNvPr id="246" name="直線コネクタ 245"/>
        <xdr:cNvCxnSpPr/>
      </xdr:nvCxnSpPr>
      <xdr:spPr>
        <a:xfrm>
          <a:off x="15671800" y="94538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151147</xdr:rowOff>
    </xdr:from>
    <xdr:ext cx="762000" cy="259045"/>
    <xdr:sp macro="" textlink="">
      <xdr:nvSpPr>
        <xdr:cNvPr id="247" name="その他平均値テキスト"/>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24130</xdr:rowOff>
    </xdr:from>
    <xdr:to>
      <xdr:col>78</xdr:col>
      <xdr:colOff>69850</xdr:colOff>
      <xdr:row>55</xdr:row>
      <xdr:rowOff>107950</xdr:rowOff>
    </xdr:to>
    <xdr:cxnSp macro="">
      <xdr:nvCxnSpPr>
        <xdr:cNvPr id="249" name="直線コネクタ 248"/>
        <xdr:cNvCxnSpPr/>
      </xdr:nvCxnSpPr>
      <xdr:spPr>
        <a:xfrm flipV="1">
          <a:off x="14782800" y="94538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55897</xdr:rowOff>
    </xdr:from>
    <xdr:ext cx="736600" cy="259045"/>
    <xdr:sp macro="" textlink="">
      <xdr:nvSpPr>
        <xdr:cNvPr id="251" name="テキスト ボックス 250"/>
        <xdr:cNvSpPr txBox="1"/>
      </xdr:nvSpPr>
      <xdr:spPr>
        <a:xfrm>
          <a:off x="15290800" y="965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55</xdr:row>
      <xdr:rowOff>107950</xdr:rowOff>
    </xdr:to>
    <xdr:cxnSp macro="">
      <xdr:nvCxnSpPr>
        <xdr:cNvPr id="252" name="直線コネクタ 251"/>
        <xdr:cNvCxnSpPr/>
      </xdr:nvCxnSpPr>
      <xdr:spPr>
        <a:xfrm>
          <a:off x="13893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54" name="テキスト ボックス 253"/>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107950</xdr:rowOff>
    </xdr:from>
    <xdr:to>
      <xdr:col>69</xdr:col>
      <xdr:colOff>92075</xdr:colOff>
      <xdr:row>55</xdr:row>
      <xdr:rowOff>130810</xdr:rowOff>
    </xdr:to>
    <xdr:cxnSp macro="">
      <xdr:nvCxnSpPr>
        <xdr:cNvPr id="255" name="直線コネクタ 254"/>
        <xdr:cNvCxnSpPr/>
      </xdr:nvCxnSpPr>
      <xdr:spPr>
        <a:xfrm flipV="1">
          <a:off x="13004800" y="9537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6" name="フローチャート: 判断 255"/>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57" name="テキスト ボックス 256"/>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58" name="フローチャート: 判断 257"/>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6367</xdr:rowOff>
    </xdr:from>
    <xdr:ext cx="762000" cy="259045"/>
    <xdr:sp macro="" textlink="">
      <xdr:nvSpPr>
        <xdr:cNvPr id="259" name="テキスト ボックス 258"/>
        <xdr:cNvSpPr txBox="1"/>
      </xdr:nvSpPr>
      <xdr:spPr>
        <a:xfrm>
          <a:off x="12623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3810</xdr:rowOff>
    </xdr:from>
    <xdr:to>
      <xdr:col>82</xdr:col>
      <xdr:colOff>158750</xdr:colOff>
      <xdr:row>55</xdr:row>
      <xdr:rowOff>105410</xdr:rowOff>
    </xdr:to>
    <xdr:sp macro="" textlink="">
      <xdr:nvSpPr>
        <xdr:cNvPr id="265" name="楕円 264"/>
        <xdr:cNvSpPr/>
      </xdr:nvSpPr>
      <xdr:spPr>
        <a:xfrm>
          <a:off x="16459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20337</xdr:rowOff>
    </xdr:from>
    <xdr:ext cx="762000" cy="259045"/>
    <xdr:sp macro="" textlink="">
      <xdr:nvSpPr>
        <xdr:cNvPr id="266" name="その他該当値テキスト"/>
        <xdr:cNvSpPr txBox="1"/>
      </xdr:nvSpPr>
      <xdr:spPr>
        <a:xfrm>
          <a:off x="165989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144780</xdr:rowOff>
    </xdr:from>
    <xdr:to>
      <xdr:col>78</xdr:col>
      <xdr:colOff>120650</xdr:colOff>
      <xdr:row>55</xdr:row>
      <xdr:rowOff>74930</xdr:rowOff>
    </xdr:to>
    <xdr:sp macro="" textlink="">
      <xdr:nvSpPr>
        <xdr:cNvPr id="267" name="楕円 266"/>
        <xdr:cNvSpPr/>
      </xdr:nvSpPr>
      <xdr:spPr>
        <a:xfrm>
          <a:off x="15621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85107</xdr:rowOff>
    </xdr:from>
    <xdr:ext cx="736600" cy="259045"/>
    <xdr:sp macro="" textlink="">
      <xdr:nvSpPr>
        <xdr:cNvPr id="268" name="テキスト ボックス 267"/>
        <xdr:cNvSpPr txBox="1"/>
      </xdr:nvSpPr>
      <xdr:spPr>
        <a:xfrm>
          <a:off x="15290800" y="917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57150</xdr:rowOff>
    </xdr:from>
    <xdr:to>
      <xdr:col>74</xdr:col>
      <xdr:colOff>31750</xdr:colOff>
      <xdr:row>55</xdr:row>
      <xdr:rowOff>158750</xdr:rowOff>
    </xdr:to>
    <xdr:sp macro="" textlink="">
      <xdr:nvSpPr>
        <xdr:cNvPr id="269" name="楕円 268"/>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70" name="テキスト ボックス 269"/>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57150</xdr:rowOff>
    </xdr:from>
    <xdr:to>
      <xdr:col>69</xdr:col>
      <xdr:colOff>142875</xdr:colOff>
      <xdr:row>55</xdr:row>
      <xdr:rowOff>158750</xdr:rowOff>
    </xdr:to>
    <xdr:sp macro="" textlink="">
      <xdr:nvSpPr>
        <xdr:cNvPr id="271" name="楕円 270"/>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168927</xdr:rowOff>
    </xdr:from>
    <xdr:ext cx="762000" cy="259045"/>
    <xdr:sp macro="" textlink="">
      <xdr:nvSpPr>
        <xdr:cNvPr id="272" name="テキスト ボックス 271"/>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80010</xdr:rowOff>
    </xdr:from>
    <xdr:to>
      <xdr:col>65</xdr:col>
      <xdr:colOff>53975</xdr:colOff>
      <xdr:row>56</xdr:row>
      <xdr:rowOff>10160</xdr:rowOff>
    </xdr:to>
    <xdr:sp macro="" textlink="">
      <xdr:nvSpPr>
        <xdr:cNvPr id="273" name="楕円 272"/>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20337</xdr:rowOff>
    </xdr:from>
    <xdr:ext cx="762000" cy="259045"/>
    <xdr:sp macro="" textlink="">
      <xdr:nvSpPr>
        <xdr:cNvPr id="274" name="テキスト ボックス 273"/>
        <xdr:cNvSpPr txBox="1"/>
      </xdr:nvSpPr>
      <xdr:spPr>
        <a:xfrm>
          <a:off x="12623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ysClr val="windowText" lastClr="000000"/>
              </a:solidFill>
              <a:effectLst/>
              <a:latin typeface="+mn-lt"/>
              <a:ea typeface="+mn-ea"/>
              <a:cs typeface="+mn-cs"/>
            </a:rPr>
            <a:t>前年度より</a:t>
          </a:r>
          <a:r>
            <a:rPr lang="en-US" altLang="ja-JP" sz="1100" b="0" i="0" baseline="0">
              <a:solidFill>
                <a:sysClr val="windowText" lastClr="000000"/>
              </a:solidFill>
              <a:effectLst/>
              <a:latin typeface="+mn-lt"/>
              <a:ea typeface="+mn-ea"/>
              <a:cs typeface="+mn-cs"/>
            </a:rPr>
            <a:t>0.9</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増</a:t>
          </a:r>
          <a:r>
            <a:rPr lang="ja-JP" altLang="ja-JP" sz="1100" b="0" i="0" baseline="0">
              <a:solidFill>
                <a:sysClr val="windowText" lastClr="000000"/>
              </a:solidFill>
              <a:effectLst/>
              <a:latin typeface="+mn-lt"/>
              <a:ea typeface="+mn-ea"/>
              <a:cs typeface="+mn-cs"/>
            </a:rPr>
            <a:t>となっているが、令和</a:t>
          </a:r>
          <a:r>
            <a:rPr lang="en-US" altLang="ja-JP" sz="1100" b="0" i="0" baseline="0">
              <a:solidFill>
                <a:sysClr val="windowText" lastClr="000000"/>
              </a:solidFill>
              <a:effectLst/>
              <a:latin typeface="+mn-lt"/>
              <a:ea typeface="+mn-ea"/>
              <a:cs typeface="+mn-cs"/>
            </a:rPr>
            <a:t>2</a:t>
          </a:r>
          <a:r>
            <a:rPr lang="ja-JP" altLang="ja-JP" sz="1100" b="0" i="0" baseline="0">
              <a:solidFill>
                <a:sysClr val="windowText" lastClr="000000"/>
              </a:solidFill>
              <a:effectLst/>
              <a:latin typeface="+mn-lt"/>
              <a:ea typeface="+mn-ea"/>
              <a:cs typeface="+mn-cs"/>
            </a:rPr>
            <a:t>年度</a:t>
          </a:r>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4</a:t>
          </a:r>
          <a:r>
            <a:rPr lang="ja-JP" altLang="ja-JP" sz="1100" b="0" i="0" baseline="0">
              <a:solidFill>
                <a:sysClr val="windowText" lastClr="000000"/>
              </a:solidFill>
              <a:effectLst/>
              <a:latin typeface="+mn-lt"/>
              <a:ea typeface="+mn-ea"/>
              <a:cs typeface="+mn-cs"/>
            </a:rPr>
            <a:t>年度は、新型コロナウイルス感染症対応地方創生臨時交付金を活用し、対策に必要な事業を実施している。今後も補助金交付の妥当性、必要性の低い補助金については見直しや廃止を検討していく。</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152146</xdr:rowOff>
    </xdr:from>
    <xdr:to>
      <xdr:col>82</xdr:col>
      <xdr:colOff>107950</xdr:colOff>
      <xdr:row>38</xdr:row>
      <xdr:rowOff>21844</xdr:rowOff>
    </xdr:to>
    <xdr:cxnSp macro="">
      <xdr:nvCxnSpPr>
        <xdr:cNvPr id="304" name="直線コネクタ 303"/>
        <xdr:cNvCxnSpPr/>
      </xdr:nvCxnSpPr>
      <xdr:spPr>
        <a:xfrm>
          <a:off x="15671800" y="64957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05"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152146</xdr:rowOff>
    </xdr:from>
    <xdr:to>
      <xdr:col>78</xdr:col>
      <xdr:colOff>69850</xdr:colOff>
      <xdr:row>38</xdr:row>
      <xdr:rowOff>53848</xdr:rowOff>
    </xdr:to>
    <xdr:cxnSp macro="">
      <xdr:nvCxnSpPr>
        <xdr:cNvPr id="307" name="直線コネクタ 306"/>
        <xdr:cNvCxnSpPr/>
      </xdr:nvCxnSpPr>
      <xdr:spPr>
        <a:xfrm flipV="1">
          <a:off x="14782800" y="64957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9" name="テキスト ボックス 308"/>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138430</xdr:rowOff>
    </xdr:from>
    <xdr:to>
      <xdr:col>73</xdr:col>
      <xdr:colOff>180975</xdr:colOff>
      <xdr:row>38</xdr:row>
      <xdr:rowOff>53848</xdr:rowOff>
    </xdr:to>
    <xdr:cxnSp macro="">
      <xdr:nvCxnSpPr>
        <xdr:cNvPr id="310" name="直線コネクタ 309"/>
        <xdr:cNvCxnSpPr/>
      </xdr:nvCxnSpPr>
      <xdr:spPr>
        <a:xfrm>
          <a:off x="13893800" y="64820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162831</xdr:rowOff>
    </xdr:from>
    <xdr:ext cx="762000" cy="259045"/>
    <xdr:sp macro="" textlink="">
      <xdr:nvSpPr>
        <xdr:cNvPr id="312" name="テキスト ボックス 311"/>
        <xdr:cNvSpPr txBox="1"/>
      </xdr:nvSpPr>
      <xdr:spPr>
        <a:xfrm>
          <a:off x="14401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60706</xdr:rowOff>
    </xdr:from>
    <xdr:to>
      <xdr:col>69</xdr:col>
      <xdr:colOff>92075</xdr:colOff>
      <xdr:row>37</xdr:row>
      <xdr:rowOff>138430</xdr:rowOff>
    </xdr:to>
    <xdr:cxnSp macro="">
      <xdr:nvCxnSpPr>
        <xdr:cNvPr id="313" name="直線コネクタ 312"/>
        <xdr:cNvCxnSpPr/>
      </xdr:nvCxnSpPr>
      <xdr:spPr>
        <a:xfrm>
          <a:off x="13004800" y="64043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55626</xdr:rowOff>
    </xdr:from>
    <xdr:to>
      <xdr:col>69</xdr:col>
      <xdr:colOff>142875</xdr:colOff>
      <xdr:row>37</xdr:row>
      <xdr:rowOff>157226</xdr:rowOff>
    </xdr:to>
    <xdr:sp macro="" textlink="">
      <xdr:nvSpPr>
        <xdr:cNvPr id="314" name="フローチャート: 判断 313"/>
        <xdr:cNvSpPr/>
      </xdr:nvSpPr>
      <xdr:spPr>
        <a:xfrm>
          <a:off x="13843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167403</xdr:rowOff>
    </xdr:from>
    <xdr:ext cx="762000" cy="259045"/>
    <xdr:sp macro="" textlink="">
      <xdr:nvSpPr>
        <xdr:cNvPr id="315" name="テキスト ボックス 314"/>
        <xdr:cNvSpPr txBox="1"/>
      </xdr:nvSpPr>
      <xdr:spPr>
        <a:xfrm>
          <a:off x="13512800" y="616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23622</xdr:rowOff>
    </xdr:from>
    <xdr:to>
      <xdr:col>65</xdr:col>
      <xdr:colOff>53975</xdr:colOff>
      <xdr:row>37</xdr:row>
      <xdr:rowOff>125222</xdr:rowOff>
    </xdr:to>
    <xdr:sp macro="" textlink="">
      <xdr:nvSpPr>
        <xdr:cNvPr id="316" name="フローチャート: 判断 315"/>
        <xdr:cNvSpPr/>
      </xdr:nvSpPr>
      <xdr:spPr>
        <a:xfrm>
          <a:off x="12954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109999</xdr:rowOff>
    </xdr:from>
    <xdr:ext cx="762000" cy="259045"/>
    <xdr:sp macro="" textlink="">
      <xdr:nvSpPr>
        <xdr:cNvPr id="317" name="テキスト ボックス 316"/>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142494</xdr:rowOff>
    </xdr:from>
    <xdr:to>
      <xdr:col>82</xdr:col>
      <xdr:colOff>158750</xdr:colOff>
      <xdr:row>38</xdr:row>
      <xdr:rowOff>72644</xdr:rowOff>
    </xdr:to>
    <xdr:sp macro="" textlink="">
      <xdr:nvSpPr>
        <xdr:cNvPr id="323" name="楕円 322"/>
        <xdr:cNvSpPr/>
      </xdr:nvSpPr>
      <xdr:spPr>
        <a:xfrm>
          <a:off x="16459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114571</xdr:rowOff>
    </xdr:from>
    <xdr:ext cx="762000" cy="259045"/>
    <xdr:sp macro="" textlink="">
      <xdr:nvSpPr>
        <xdr:cNvPr id="324" name="補助費等該当値テキスト"/>
        <xdr:cNvSpPr txBox="1"/>
      </xdr:nvSpPr>
      <xdr:spPr>
        <a:xfrm>
          <a:off x="16598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101346</xdr:rowOff>
    </xdr:from>
    <xdr:to>
      <xdr:col>78</xdr:col>
      <xdr:colOff>120650</xdr:colOff>
      <xdr:row>38</xdr:row>
      <xdr:rowOff>31496</xdr:rowOff>
    </xdr:to>
    <xdr:sp macro="" textlink="">
      <xdr:nvSpPr>
        <xdr:cNvPr id="325" name="楕円 324"/>
        <xdr:cNvSpPr/>
      </xdr:nvSpPr>
      <xdr:spPr>
        <a:xfrm>
          <a:off x="15621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16273</xdr:rowOff>
    </xdr:from>
    <xdr:ext cx="736600" cy="259045"/>
    <xdr:sp macro="" textlink="">
      <xdr:nvSpPr>
        <xdr:cNvPr id="326" name="テキスト ボックス 325"/>
        <xdr:cNvSpPr txBox="1"/>
      </xdr:nvSpPr>
      <xdr:spPr>
        <a:xfrm>
          <a:off x="15290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3048</xdr:rowOff>
    </xdr:from>
    <xdr:to>
      <xdr:col>74</xdr:col>
      <xdr:colOff>31750</xdr:colOff>
      <xdr:row>38</xdr:row>
      <xdr:rowOff>104648</xdr:rowOff>
    </xdr:to>
    <xdr:sp macro="" textlink="">
      <xdr:nvSpPr>
        <xdr:cNvPr id="327" name="楕円 326"/>
        <xdr:cNvSpPr/>
      </xdr:nvSpPr>
      <xdr:spPr>
        <a:xfrm>
          <a:off x="14732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89425</xdr:rowOff>
    </xdr:from>
    <xdr:ext cx="762000" cy="259045"/>
    <xdr:sp macro="" textlink="">
      <xdr:nvSpPr>
        <xdr:cNvPr id="328" name="テキスト ボックス 327"/>
        <xdr:cNvSpPr txBox="1"/>
      </xdr:nvSpPr>
      <xdr:spPr>
        <a:xfrm>
          <a:off x="14401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87630</xdr:rowOff>
    </xdr:from>
    <xdr:to>
      <xdr:col>69</xdr:col>
      <xdr:colOff>142875</xdr:colOff>
      <xdr:row>38</xdr:row>
      <xdr:rowOff>17780</xdr:rowOff>
    </xdr:to>
    <xdr:sp macro="" textlink="">
      <xdr:nvSpPr>
        <xdr:cNvPr id="329" name="楕円 328"/>
        <xdr:cNvSpPr/>
      </xdr:nvSpPr>
      <xdr:spPr>
        <a:xfrm>
          <a:off x="13843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2557</xdr:rowOff>
    </xdr:from>
    <xdr:ext cx="762000" cy="259045"/>
    <xdr:sp macro="" textlink="">
      <xdr:nvSpPr>
        <xdr:cNvPr id="330" name="テキスト ボックス 329"/>
        <xdr:cNvSpPr txBox="1"/>
      </xdr:nvSpPr>
      <xdr:spPr>
        <a:xfrm>
          <a:off x="13512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31" name="楕円 330"/>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121683</xdr:rowOff>
    </xdr:from>
    <xdr:ext cx="762000" cy="259045"/>
    <xdr:sp macro="" textlink="">
      <xdr:nvSpPr>
        <xdr:cNvPr id="332" name="テキスト ボックス 331"/>
        <xdr:cNvSpPr txBox="1"/>
      </xdr:nvSpPr>
      <xdr:spPr>
        <a:xfrm>
          <a:off x="12623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前年度と比較すると</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ポイント増加しており、</a:t>
          </a:r>
          <a:r>
            <a:rPr lang="ja-JP" altLang="en-US" sz="1100" b="0" i="0" baseline="0">
              <a:solidFill>
                <a:schemeClr val="dk1"/>
              </a:solidFill>
              <a:effectLst/>
              <a:latin typeface="+mn-lt"/>
              <a:ea typeface="+mn-ea"/>
              <a:cs typeface="+mn-cs"/>
            </a:rPr>
            <a:t>広見</a:t>
          </a:r>
          <a:r>
            <a:rPr lang="ja-JP" altLang="ja-JP" sz="1100" b="0" i="0" baseline="0">
              <a:solidFill>
                <a:schemeClr val="dk1"/>
              </a:solidFill>
              <a:effectLst/>
              <a:latin typeface="+mn-lt"/>
              <a:ea typeface="+mn-ea"/>
              <a:cs typeface="+mn-cs"/>
            </a:rPr>
            <a:t>中学校の建て替えや保育所統合施設の建設など、大規模事業を</a:t>
          </a:r>
          <a:r>
            <a:rPr lang="ja-JP" altLang="en-US" sz="1100" b="0" i="0" baseline="0">
              <a:solidFill>
                <a:schemeClr val="dk1"/>
              </a:solidFill>
              <a:effectLst/>
              <a:latin typeface="+mn-lt"/>
              <a:ea typeface="+mn-ea"/>
              <a:cs typeface="+mn-cs"/>
            </a:rPr>
            <a:t>行っていることにより</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している</a:t>
          </a:r>
          <a:r>
            <a:rPr lang="ja-JP" altLang="ja-JP" sz="1100" b="0" i="0" baseline="0">
              <a:solidFill>
                <a:schemeClr val="dk1"/>
              </a:solidFill>
              <a:effectLst/>
              <a:latin typeface="+mn-lt"/>
              <a:ea typeface="+mn-ea"/>
              <a:cs typeface="+mn-cs"/>
            </a:rPr>
            <a:t>。交付税措置率の低い地方債はできる限り借りない方針とし、必要な普通建設事業については、国庫補助事業の活用や良好な地方債を必要最低限発行することで水準を超えないよう努める。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146050</xdr:rowOff>
    </xdr:from>
    <xdr:to>
      <xdr:col>24</xdr:col>
      <xdr:colOff>25400</xdr:colOff>
      <xdr:row>77</xdr:row>
      <xdr:rowOff>12700</xdr:rowOff>
    </xdr:to>
    <xdr:cxnSp macro="">
      <xdr:nvCxnSpPr>
        <xdr:cNvPr id="364" name="直線コネクタ 363"/>
        <xdr:cNvCxnSpPr/>
      </xdr:nvCxnSpPr>
      <xdr:spPr>
        <a:xfrm>
          <a:off x="3987800" y="131762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5" name="公債費平均値テキスト"/>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92711</xdr:rowOff>
    </xdr:from>
    <xdr:to>
      <xdr:col>19</xdr:col>
      <xdr:colOff>187325</xdr:colOff>
      <xdr:row>76</xdr:row>
      <xdr:rowOff>146050</xdr:rowOff>
    </xdr:to>
    <xdr:cxnSp macro="">
      <xdr:nvCxnSpPr>
        <xdr:cNvPr id="367" name="直線コネクタ 366"/>
        <xdr:cNvCxnSpPr/>
      </xdr:nvCxnSpPr>
      <xdr:spPr>
        <a:xfrm>
          <a:off x="3098800" y="131229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69" name="テキスト ボックス 368"/>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92711</xdr:rowOff>
    </xdr:from>
    <xdr:to>
      <xdr:col>15</xdr:col>
      <xdr:colOff>98425</xdr:colOff>
      <xdr:row>76</xdr:row>
      <xdr:rowOff>123189</xdr:rowOff>
    </xdr:to>
    <xdr:cxnSp macro="">
      <xdr:nvCxnSpPr>
        <xdr:cNvPr id="370" name="直線コネクタ 369"/>
        <xdr:cNvCxnSpPr/>
      </xdr:nvCxnSpPr>
      <xdr:spPr>
        <a:xfrm flipV="1">
          <a:off x="2209800" y="131229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1" name="フローチャート: 判断 370"/>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146067</xdr:rowOff>
    </xdr:from>
    <xdr:ext cx="762000" cy="259045"/>
    <xdr:sp macro="" textlink="">
      <xdr:nvSpPr>
        <xdr:cNvPr id="372" name="テキスト ボックス 371"/>
        <xdr:cNvSpPr txBox="1"/>
      </xdr:nvSpPr>
      <xdr:spPr>
        <a:xfrm>
          <a:off x="2717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92711</xdr:rowOff>
    </xdr:from>
    <xdr:to>
      <xdr:col>11</xdr:col>
      <xdr:colOff>9525</xdr:colOff>
      <xdr:row>76</xdr:row>
      <xdr:rowOff>123189</xdr:rowOff>
    </xdr:to>
    <xdr:cxnSp macro="">
      <xdr:nvCxnSpPr>
        <xdr:cNvPr id="373" name="直線コネクタ 372"/>
        <xdr:cNvCxnSpPr/>
      </xdr:nvCxnSpPr>
      <xdr:spPr>
        <a:xfrm>
          <a:off x="1320800" y="131229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167639</xdr:rowOff>
    </xdr:from>
    <xdr:to>
      <xdr:col>11</xdr:col>
      <xdr:colOff>60325</xdr:colOff>
      <xdr:row>76</xdr:row>
      <xdr:rowOff>97789</xdr:rowOff>
    </xdr:to>
    <xdr:sp macro="" textlink="">
      <xdr:nvSpPr>
        <xdr:cNvPr id="374" name="フローチャート: 判断 373"/>
        <xdr:cNvSpPr/>
      </xdr:nvSpPr>
      <xdr:spPr>
        <a:xfrm>
          <a:off x="2159000" y="130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107967</xdr:rowOff>
    </xdr:from>
    <xdr:ext cx="762000" cy="259045"/>
    <xdr:sp macro="" textlink="">
      <xdr:nvSpPr>
        <xdr:cNvPr id="375" name="テキスト ボックス 374"/>
        <xdr:cNvSpPr txBox="1"/>
      </xdr:nvSpPr>
      <xdr:spPr>
        <a:xfrm>
          <a:off x="1828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160020</xdr:rowOff>
    </xdr:from>
    <xdr:to>
      <xdr:col>6</xdr:col>
      <xdr:colOff>171450</xdr:colOff>
      <xdr:row>76</xdr:row>
      <xdr:rowOff>90170</xdr:rowOff>
    </xdr:to>
    <xdr:sp macro="" textlink="">
      <xdr:nvSpPr>
        <xdr:cNvPr id="376" name="フローチャート: 判断 375"/>
        <xdr:cNvSpPr/>
      </xdr:nvSpPr>
      <xdr:spPr>
        <a:xfrm>
          <a:off x="1270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100347</xdr:rowOff>
    </xdr:from>
    <xdr:ext cx="762000" cy="259045"/>
    <xdr:sp macro="" textlink="">
      <xdr:nvSpPr>
        <xdr:cNvPr id="377" name="テキスト ボックス 376"/>
        <xdr:cNvSpPr txBox="1"/>
      </xdr:nvSpPr>
      <xdr:spPr>
        <a:xfrm>
          <a:off x="939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133350</xdr:rowOff>
    </xdr:from>
    <xdr:to>
      <xdr:col>24</xdr:col>
      <xdr:colOff>76200</xdr:colOff>
      <xdr:row>77</xdr:row>
      <xdr:rowOff>63500</xdr:rowOff>
    </xdr:to>
    <xdr:sp macro="" textlink="">
      <xdr:nvSpPr>
        <xdr:cNvPr id="383" name="楕円 382"/>
        <xdr:cNvSpPr/>
      </xdr:nvSpPr>
      <xdr:spPr>
        <a:xfrm>
          <a:off x="47752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105427</xdr:rowOff>
    </xdr:from>
    <xdr:ext cx="762000" cy="259045"/>
    <xdr:sp macro="" textlink="">
      <xdr:nvSpPr>
        <xdr:cNvPr id="384" name="公債費該当値テキスト"/>
        <xdr:cNvSpPr txBox="1"/>
      </xdr:nvSpPr>
      <xdr:spPr>
        <a:xfrm>
          <a:off x="49149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95250</xdr:rowOff>
    </xdr:from>
    <xdr:to>
      <xdr:col>20</xdr:col>
      <xdr:colOff>38100</xdr:colOff>
      <xdr:row>77</xdr:row>
      <xdr:rowOff>25400</xdr:rowOff>
    </xdr:to>
    <xdr:sp macro="" textlink="">
      <xdr:nvSpPr>
        <xdr:cNvPr id="385" name="楕円 384"/>
        <xdr:cNvSpPr/>
      </xdr:nvSpPr>
      <xdr:spPr>
        <a:xfrm>
          <a:off x="3937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10177</xdr:rowOff>
    </xdr:from>
    <xdr:ext cx="736600" cy="259045"/>
    <xdr:sp macro="" textlink="">
      <xdr:nvSpPr>
        <xdr:cNvPr id="386" name="テキスト ボックス 385"/>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41911</xdr:rowOff>
    </xdr:from>
    <xdr:to>
      <xdr:col>15</xdr:col>
      <xdr:colOff>149225</xdr:colOff>
      <xdr:row>76</xdr:row>
      <xdr:rowOff>143511</xdr:rowOff>
    </xdr:to>
    <xdr:sp macro="" textlink="">
      <xdr:nvSpPr>
        <xdr:cNvPr id="387" name="楕円 386"/>
        <xdr:cNvSpPr/>
      </xdr:nvSpPr>
      <xdr:spPr>
        <a:xfrm>
          <a:off x="3048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128288</xdr:rowOff>
    </xdr:from>
    <xdr:ext cx="762000" cy="259045"/>
    <xdr:sp macro="" textlink="">
      <xdr:nvSpPr>
        <xdr:cNvPr id="388" name="テキスト ボックス 387"/>
        <xdr:cNvSpPr txBox="1"/>
      </xdr:nvSpPr>
      <xdr:spPr>
        <a:xfrm>
          <a:off x="2717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72389</xdr:rowOff>
    </xdr:from>
    <xdr:to>
      <xdr:col>11</xdr:col>
      <xdr:colOff>60325</xdr:colOff>
      <xdr:row>77</xdr:row>
      <xdr:rowOff>2539</xdr:rowOff>
    </xdr:to>
    <xdr:sp macro="" textlink="">
      <xdr:nvSpPr>
        <xdr:cNvPr id="389" name="楕円 388"/>
        <xdr:cNvSpPr/>
      </xdr:nvSpPr>
      <xdr:spPr>
        <a:xfrm>
          <a:off x="2159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158766</xdr:rowOff>
    </xdr:from>
    <xdr:ext cx="762000" cy="259045"/>
    <xdr:sp macro="" textlink="">
      <xdr:nvSpPr>
        <xdr:cNvPr id="390" name="テキスト ボックス 389"/>
        <xdr:cNvSpPr txBox="1"/>
      </xdr:nvSpPr>
      <xdr:spPr>
        <a:xfrm>
          <a:off x="1828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91" name="楕円 390"/>
        <xdr:cNvSpPr/>
      </xdr:nvSpPr>
      <xdr:spPr>
        <a:xfrm>
          <a:off x="1270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128288</xdr:rowOff>
    </xdr:from>
    <xdr:ext cx="762000" cy="259045"/>
    <xdr:sp macro="" textlink="">
      <xdr:nvSpPr>
        <xdr:cNvPr id="392" name="テキスト ボックス 391"/>
        <xdr:cNvSpPr txBox="1"/>
      </xdr:nvSpPr>
      <xdr:spPr>
        <a:xfrm>
          <a:off x="939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類似団体平均と</a:t>
          </a:r>
          <a:r>
            <a:rPr lang="ja-JP" altLang="en-US" sz="1100" b="0" i="0" baseline="0">
              <a:solidFill>
                <a:schemeClr val="dk1"/>
              </a:solidFill>
              <a:effectLst/>
              <a:latin typeface="+mn-lt"/>
              <a:ea typeface="+mn-ea"/>
              <a:cs typeface="+mn-cs"/>
            </a:rPr>
            <a:t>同値となっている</a:t>
          </a:r>
          <a:r>
            <a:rPr lang="ja-JP" altLang="ja-JP" sz="1100" b="0" i="0" baseline="0">
              <a:solidFill>
                <a:schemeClr val="dk1"/>
              </a:solidFill>
              <a:effectLst/>
              <a:latin typeface="+mn-lt"/>
              <a:ea typeface="+mn-ea"/>
              <a:cs typeface="+mn-cs"/>
            </a:rPr>
            <a:t>。普通交付税が歳入の約半分を占め、主な産業もない脆弱な当町であるが、必要最小限の経費で最大の効果が得られる事業を厳選し、住民サービスを低下させることなく質を高め、今後も経常的経費の削減に努めることはもちろんのこと、中長期的な視点で行財政運営の健全化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20320</xdr:rowOff>
    </xdr:from>
    <xdr:to>
      <xdr:col>82</xdr:col>
      <xdr:colOff>107950</xdr:colOff>
      <xdr:row>77</xdr:row>
      <xdr:rowOff>88900</xdr:rowOff>
    </xdr:to>
    <xdr:cxnSp macro="">
      <xdr:nvCxnSpPr>
        <xdr:cNvPr id="425" name="直線コネクタ 424"/>
        <xdr:cNvCxnSpPr/>
      </xdr:nvCxnSpPr>
      <xdr:spPr>
        <a:xfrm>
          <a:off x="15671800" y="1322197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54627</xdr:rowOff>
    </xdr:from>
    <xdr:ext cx="762000" cy="259045"/>
    <xdr:sp macro="" textlink="">
      <xdr:nvSpPr>
        <xdr:cNvPr id="426" name="公債費以外平均値テキスト"/>
        <xdr:cNvSpPr txBox="1"/>
      </xdr:nvSpPr>
      <xdr:spPr>
        <a:xfrm>
          <a:off x="16598900" y="1308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20320</xdr:rowOff>
    </xdr:from>
    <xdr:to>
      <xdr:col>78</xdr:col>
      <xdr:colOff>69850</xdr:colOff>
      <xdr:row>78</xdr:row>
      <xdr:rowOff>43180</xdr:rowOff>
    </xdr:to>
    <xdr:cxnSp macro="">
      <xdr:nvCxnSpPr>
        <xdr:cNvPr id="428" name="直線コネクタ 427"/>
        <xdr:cNvCxnSpPr/>
      </xdr:nvCxnSpPr>
      <xdr:spPr>
        <a:xfrm flipV="1">
          <a:off x="14782800" y="1322197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43197</xdr:rowOff>
    </xdr:from>
    <xdr:ext cx="736600" cy="259045"/>
    <xdr:sp macro="" textlink="">
      <xdr:nvSpPr>
        <xdr:cNvPr id="430" name="テキスト ボックス 429"/>
        <xdr:cNvSpPr txBox="1"/>
      </xdr:nvSpPr>
      <xdr:spPr>
        <a:xfrm>
          <a:off x="15290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161289</xdr:rowOff>
    </xdr:from>
    <xdr:to>
      <xdr:col>73</xdr:col>
      <xdr:colOff>180975</xdr:colOff>
      <xdr:row>78</xdr:row>
      <xdr:rowOff>43180</xdr:rowOff>
    </xdr:to>
    <xdr:cxnSp macro="">
      <xdr:nvCxnSpPr>
        <xdr:cNvPr id="431" name="直線コネクタ 430"/>
        <xdr:cNvCxnSpPr/>
      </xdr:nvCxnSpPr>
      <xdr:spPr>
        <a:xfrm>
          <a:off x="13893800" y="133629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2" name="フローチャート: 判断 431"/>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33" name="テキスト ボックス 432"/>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142239</xdr:rowOff>
    </xdr:from>
    <xdr:to>
      <xdr:col>69</xdr:col>
      <xdr:colOff>92075</xdr:colOff>
      <xdr:row>77</xdr:row>
      <xdr:rowOff>161289</xdr:rowOff>
    </xdr:to>
    <xdr:cxnSp macro="">
      <xdr:nvCxnSpPr>
        <xdr:cNvPr id="434" name="直線コネクタ 433"/>
        <xdr:cNvCxnSpPr/>
      </xdr:nvCxnSpPr>
      <xdr:spPr>
        <a:xfrm>
          <a:off x="13004800" y="133438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45720</xdr:rowOff>
    </xdr:from>
    <xdr:to>
      <xdr:col>69</xdr:col>
      <xdr:colOff>142875</xdr:colOff>
      <xdr:row>78</xdr:row>
      <xdr:rowOff>147320</xdr:rowOff>
    </xdr:to>
    <xdr:sp macro="" textlink="">
      <xdr:nvSpPr>
        <xdr:cNvPr id="435" name="フローチャート: 判断 434"/>
        <xdr:cNvSpPr/>
      </xdr:nvSpPr>
      <xdr:spPr>
        <a:xfrm>
          <a:off x="13843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132097</xdr:rowOff>
    </xdr:from>
    <xdr:ext cx="762000" cy="259045"/>
    <xdr:sp macro="" textlink="">
      <xdr:nvSpPr>
        <xdr:cNvPr id="436" name="テキスト ボックス 435"/>
        <xdr:cNvSpPr txBox="1"/>
      </xdr:nvSpPr>
      <xdr:spPr>
        <a:xfrm>
          <a:off x="13512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37" name="フローチャート: 判断 436"/>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38" name="テキスト ボックス 437"/>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44" name="楕円 443"/>
        <xdr:cNvSpPr/>
      </xdr:nvSpPr>
      <xdr:spPr>
        <a:xfrm>
          <a:off x="164592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10177</xdr:rowOff>
    </xdr:from>
    <xdr:ext cx="762000" cy="259045"/>
    <xdr:sp macro="" textlink="">
      <xdr:nvSpPr>
        <xdr:cNvPr id="445" name="公債費以外該当値テキスト"/>
        <xdr:cNvSpPr txBox="1"/>
      </xdr:nvSpPr>
      <xdr:spPr>
        <a:xfrm>
          <a:off x="165989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140970</xdr:rowOff>
    </xdr:from>
    <xdr:to>
      <xdr:col>78</xdr:col>
      <xdr:colOff>120650</xdr:colOff>
      <xdr:row>77</xdr:row>
      <xdr:rowOff>71120</xdr:rowOff>
    </xdr:to>
    <xdr:sp macro="" textlink="">
      <xdr:nvSpPr>
        <xdr:cNvPr id="446" name="楕円 445"/>
        <xdr:cNvSpPr/>
      </xdr:nvSpPr>
      <xdr:spPr>
        <a:xfrm>
          <a:off x="15621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55897</xdr:rowOff>
    </xdr:from>
    <xdr:ext cx="736600" cy="259045"/>
    <xdr:sp macro="" textlink="">
      <xdr:nvSpPr>
        <xdr:cNvPr id="447" name="テキスト ボックス 446"/>
        <xdr:cNvSpPr txBox="1"/>
      </xdr:nvSpPr>
      <xdr:spPr>
        <a:xfrm>
          <a:off x="15290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163830</xdr:rowOff>
    </xdr:from>
    <xdr:to>
      <xdr:col>74</xdr:col>
      <xdr:colOff>31750</xdr:colOff>
      <xdr:row>78</xdr:row>
      <xdr:rowOff>93980</xdr:rowOff>
    </xdr:to>
    <xdr:sp macro="" textlink="">
      <xdr:nvSpPr>
        <xdr:cNvPr id="448" name="楕円 447"/>
        <xdr:cNvSpPr/>
      </xdr:nvSpPr>
      <xdr:spPr>
        <a:xfrm>
          <a:off x="14732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104157</xdr:rowOff>
    </xdr:from>
    <xdr:ext cx="762000" cy="259045"/>
    <xdr:sp macro="" textlink="">
      <xdr:nvSpPr>
        <xdr:cNvPr id="449" name="テキスト ボックス 448"/>
        <xdr:cNvSpPr txBox="1"/>
      </xdr:nvSpPr>
      <xdr:spPr>
        <a:xfrm>
          <a:off x="14401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110489</xdr:rowOff>
    </xdr:from>
    <xdr:to>
      <xdr:col>69</xdr:col>
      <xdr:colOff>142875</xdr:colOff>
      <xdr:row>78</xdr:row>
      <xdr:rowOff>40639</xdr:rowOff>
    </xdr:to>
    <xdr:sp macro="" textlink="">
      <xdr:nvSpPr>
        <xdr:cNvPr id="450" name="楕円 449"/>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51" name="テキスト ボックス 450"/>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91439</xdr:rowOff>
    </xdr:from>
    <xdr:to>
      <xdr:col>65</xdr:col>
      <xdr:colOff>53975</xdr:colOff>
      <xdr:row>78</xdr:row>
      <xdr:rowOff>21589</xdr:rowOff>
    </xdr:to>
    <xdr:sp macro="" textlink="">
      <xdr:nvSpPr>
        <xdr:cNvPr id="452" name="楕円 451"/>
        <xdr:cNvSpPr/>
      </xdr:nvSpPr>
      <xdr:spPr>
        <a:xfrm>
          <a:off x="12954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31766</xdr:rowOff>
    </xdr:from>
    <xdr:ext cx="762000" cy="259045"/>
    <xdr:sp macro="" textlink="">
      <xdr:nvSpPr>
        <xdr:cNvPr id="453" name="テキスト ボックス 452"/>
        <xdr:cNvSpPr txBox="1"/>
      </xdr:nvSpPr>
      <xdr:spPr>
        <a:xfrm>
          <a:off x="12623800" y="1306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愛媛県鬼北町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113772</xdr:rowOff>
    </xdr:from>
    <xdr:to>
      <xdr:col>29</xdr:col>
      <xdr:colOff>127000</xdr:colOff>
      <xdr:row>15</xdr:row>
      <xdr:rowOff>9134</xdr:rowOff>
    </xdr:to>
    <xdr:cxnSp macro="">
      <xdr:nvCxnSpPr>
        <xdr:cNvPr id="50" name="直線コネクタ 49"/>
        <xdr:cNvCxnSpPr/>
      </xdr:nvCxnSpPr>
      <xdr:spPr bwMode="auto">
        <a:xfrm flipV="1">
          <a:off x="5003800" y="2561697"/>
          <a:ext cx="647700" cy="66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43202</xdr:rowOff>
    </xdr:from>
    <xdr:ext cx="762000" cy="259045"/>
    <xdr:sp macro="" textlink="">
      <xdr:nvSpPr>
        <xdr:cNvPr id="51" name="人口1人当たり決算額の推移平均値テキスト130"/>
        <xdr:cNvSpPr txBox="1"/>
      </xdr:nvSpPr>
      <xdr:spPr>
        <a:xfrm>
          <a:off x="5740400" y="266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9134</xdr:rowOff>
    </xdr:from>
    <xdr:to>
      <xdr:col>26</xdr:col>
      <xdr:colOff>50800</xdr:colOff>
      <xdr:row>15</xdr:row>
      <xdr:rowOff>102928</xdr:rowOff>
    </xdr:to>
    <xdr:cxnSp macro="">
      <xdr:nvCxnSpPr>
        <xdr:cNvPr id="53" name="直線コネクタ 52"/>
        <xdr:cNvCxnSpPr/>
      </xdr:nvCxnSpPr>
      <xdr:spPr bwMode="auto">
        <a:xfrm flipV="1">
          <a:off x="4305300" y="2628509"/>
          <a:ext cx="698500" cy="93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3700</xdr:rowOff>
    </xdr:from>
    <xdr:ext cx="736600" cy="259045"/>
    <xdr:sp macro="" textlink="">
      <xdr:nvSpPr>
        <xdr:cNvPr id="55" name="テキスト ボックス 54"/>
        <xdr:cNvSpPr txBox="1"/>
      </xdr:nvSpPr>
      <xdr:spPr>
        <a:xfrm>
          <a:off x="4622800" y="279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102928</xdr:rowOff>
    </xdr:from>
    <xdr:to>
      <xdr:col>22</xdr:col>
      <xdr:colOff>114300</xdr:colOff>
      <xdr:row>16</xdr:row>
      <xdr:rowOff>38395</xdr:rowOff>
    </xdr:to>
    <xdr:cxnSp macro="">
      <xdr:nvCxnSpPr>
        <xdr:cNvPr id="56" name="直線コネクタ 55"/>
        <xdr:cNvCxnSpPr/>
      </xdr:nvCxnSpPr>
      <xdr:spPr bwMode="auto">
        <a:xfrm flipV="1">
          <a:off x="3606800" y="2722303"/>
          <a:ext cx="698500" cy="106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42074</xdr:rowOff>
    </xdr:from>
    <xdr:ext cx="762000" cy="259045"/>
    <xdr:sp macro="" textlink="">
      <xdr:nvSpPr>
        <xdr:cNvPr id="58" name="テキスト ボックス 57"/>
        <xdr:cNvSpPr txBox="1"/>
      </xdr:nvSpPr>
      <xdr:spPr>
        <a:xfrm>
          <a:off x="3924300" y="283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38395</xdr:rowOff>
    </xdr:from>
    <xdr:to>
      <xdr:col>18</xdr:col>
      <xdr:colOff>177800</xdr:colOff>
      <xdr:row>16</xdr:row>
      <xdr:rowOff>39332</xdr:rowOff>
    </xdr:to>
    <xdr:cxnSp macro="">
      <xdr:nvCxnSpPr>
        <xdr:cNvPr id="59" name="直線コネクタ 58"/>
        <xdr:cNvCxnSpPr/>
      </xdr:nvCxnSpPr>
      <xdr:spPr bwMode="auto">
        <a:xfrm flipV="1">
          <a:off x="2908300" y="2829220"/>
          <a:ext cx="698500" cy="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44508</xdr:rowOff>
    </xdr:from>
    <xdr:to>
      <xdr:col>19</xdr:col>
      <xdr:colOff>38100</xdr:colOff>
      <xdr:row>17</xdr:row>
      <xdr:rowOff>146108</xdr:rowOff>
    </xdr:to>
    <xdr:sp macro="" textlink="">
      <xdr:nvSpPr>
        <xdr:cNvPr id="60" name="フローチャート: 判断 59"/>
        <xdr:cNvSpPr/>
      </xdr:nvSpPr>
      <xdr:spPr bwMode="auto">
        <a:xfrm>
          <a:off x="3556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130885</xdr:rowOff>
    </xdr:from>
    <xdr:ext cx="762000" cy="259045"/>
    <xdr:sp macro="" textlink="">
      <xdr:nvSpPr>
        <xdr:cNvPr id="61" name="テキスト ボックス 60"/>
        <xdr:cNvSpPr txBox="1"/>
      </xdr:nvSpPr>
      <xdr:spPr>
        <a:xfrm>
          <a:off x="3225800" y="3093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67224</xdr:rowOff>
    </xdr:from>
    <xdr:to>
      <xdr:col>15</xdr:col>
      <xdr:colOff>101600</xdr:colOff>
      <xdr:row>17</xdr:row>
      <xdr:rowOff>168824</xdr:rowOff>
    </xdr:to>
    <xdr:sp macro="" textlink="">
      <xdr:nvSpPr>
        <xdr:cNvPr id="62" name="フローチャート: 判断 61"/>
        <xdr:cNvSpPr/>
      </xdr:nvSpPr>
      <xdr:spPr bwMode="auto">
        <a:xfrm>
          <a:off x="2857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153601</xdr:rowOff>
    </xdr:from>
    <xdr:ext cx="762000" cy="259045"/>
    <xdr:sp macro="" textlink="">
      <xdr:nvSpPr>
        <xdr:cNvPr id="63" name="テキスト ボックス 62"/>
        <xdr:cNvSpPr txBox="1"/>
      </xdr:nvSpPr>
      <xdr:spPr>
        <a:xfrm>
          <a:off x="2527300" y="311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62972</xdr:rowOff>
    </xdr:from>
    <xdr:to>
      <xdr:col>29</xdr:col>
      <xdr:colOff>177800</xdr:colOff>
      <xdr:row>14</xdr:row>
      <xdr:rowOff>164572</xdr:rowOff>
    </xdr:to>
    <xdr:sp macro="" textlink="">
      <xdr:nvSpPr>
        <xdr:cNvPr id="69" name="楕円 68"/>
        <xdr:cNvSpPr/>
      </xdr:nvSpPr>
      <xdr:spPr bwMode="auto">
        <a:xfrm>
          <a:off x="5600700" y="2510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79499</xdr:rowOff>
    </xdr:from>
    <xdr:ext cx="762000" cy="259045"/>
    <xdr:sp macro="" textlink="">
      <xdr:nvSpPr>
        <xdr:cNvPr id="70" name="人口1人当たり決算額の推移該当値テキスト130"/>
        <xdr:cNvSpPr txBox="1"/>
      </xdr:nvSpPr>
      <xdr:spPr>
        <a:xfrm>
          <a:off x="5740400" y="235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129784</xdr:rowOff>
    </xdr:from>
    <xdr:to>
      <xdr:col>26</xdr:col>
      <xdr:colOff>101600</xdr:colOff>
      <xdr:row>15</xdr:row>
      <xdr:rowOff>59934</xdr:rowOff>
    </xdr:to>
    <xdr:sp macro="" textlink="">
      <xdr:nvSpPr>
        <xdr:cNvPr id="71" name="楕円 70"/>
        <xdr:cNvSpPr/>
      </xdr:nvSpPr>
      <xdr:spPr bwMode="auto">
        <a:xfrm>
          <a:off x="4953000" y="2577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70111</xdr:rowOff>
    </xdr:from>
    <xdr:ext cx="736600" cy="259045"/>
    <xdr:sp macro="" textlink="">
      <xdr:nvSpPr>
        <xdr:cNvPr id="72" name="テキスト ボックス 71"/>
        <xdr:cNvSpPr txBox="1"/>
      </xdr:nvSpPr>
      <xdr:spPr>
        <a:xfrm>
          <a:off x="4622800" y="2346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52128</xdr:rowOff>
    </xdr:from>
    <xdr:to>
      <xdr:col>22</xdr:col>
      <xdr:colOff>165100</xdr:colOff>
      <xdr:row>15</xdr:row>
      <xdr:rowOff>153728</xdr:rowOff>
    </xdr:to>
    <xdr:sp macro="" textlink="">
      <xdr:nvSpPr>
        <xdr:cNvPr id="73" name="楕円 72"/>
        <xdr:cNvSpPr/>
      </xdr:nvSpPr>
      <xdr:spPr bwMode="auto">
        <a:xfrm>
          <a:off x="4254500" y="2671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163905</xdr:rowOff>
    </xdr:from>
    <xdr:ext cx="762000" cy="259045"/>
    <xdr:sp macro="" textlink="">
      <xdr:nvSpPr>
        <xdr:cNvPr id="74" name="テキスト ボックス 73"/>
        <xdr:cNvSpPr txBox="1"/>
      </xdr:nvSpPr>
      <xdr:spPr>
        <a:xfrm>
          <a:off x="3924300" y="2440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159045</xdr:rowOff>
    </xdr:from>
    <xdr:to>
      <xdr:col>19</xdr:col>
      <xdr:colOff>38100</xdr:colOff>
      <xdr:row>16</xdr:row>
      <xdr:rowOff>89195</xdr:rowOff>
    </xdr:to>
    <xdr:sp macro="" textlink="">
      <xdr:nvSpPr>
        <xdr:cNvPr id="75" name="楕円 74"/>
        <xdr:cNvSpPr/>
      </xdr:nvSpPr>
      <xdr:spPr bwMode="auto">
        <a:xfrm>
          <a:off x="3556000" y="2778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99372</xdr:rowOff>
    </xdr:from>
    <xdr:ext cx="762000" cy="259045"/>
    <xdr:sp macro="" textlink="">
      <xdr:nvSpPr>
        <xdr:cNvPr id="76" name="テキスト ボックス 75"/>
        <xdr:cNvSpPr txBox="1"/>
      </xdr:nvSpPr>
      <xdr:spPr>
        <a:xfrm>
          <a:off x="3225800" y="254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159982</xdr:rowOff>
    </xdr:from>
    <xdr:to>
      <xdr:col>15</xdr:col>
      <xdr:colOff>101600</xdr:colOff>
      <xdr:row>16</xdr:row>
      <xdr:rowOff>90132</xdr:rowOff>
    </xdr:to>
    <xdr:sp macro="" textlink="">
      <xdr:nvSpPr>
        <xdr:cNvPr id="77" name="楕円 76"/>
        <xdr:cNvSpPr/>
      </xdr:nvSpPr>
      <xdr:spPr bwMode="auto">
        <a:xfrm>
          <a:off x="2857500" y="2779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100309</xdr:rowOff>
    </xdr:from>
    <xdr:ext cx="762000" cy="259045"/>
    <xdr:sp macro="" textlink="">
      <xdr:nvSpPr>
        <xdr:cNvPr id="78" name="テキスト ボックス 77"/>
        <xdr:cNvSpPr txBox="1"/>
      </xdr:nvSpPr>
      <xdr:spPr>
        <a:xfrm>
          <a:off x="2527300" y="254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152032</xdr:rowOff>
    </xdr:from>
    <xdr:to>
      <xdr:col>29</xdr:col>
      <xdr:colOff>127000</xdr:colOff>
      <xdr:row>37</xdr:row>
      <xdr:rowOff>26236</xdr:rowOff>
    </xdr:to>
    <xdr:cxnSp macro="">
      <xdr:nvCxnSpPr>
        <xdr:cNvPr id="114" name="直線コネクタ 113"/>
        <xdr:cNvCxnSpPr/>
      </xdr:nvCxnSpPr>
      <xdr:spPr bwMode="auto">
        <a:xfrm flipV="1">
          <a:off x="5003800" y="7105282"/>
          <a:ext cx="647700" cy="45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239978</xdr:rowOff>
    </xdr:from>
    <xdr:ext cx="762000" cy="259045"/>
    <xdr:sp macro="" textlink="">
      <xdr:nvSpPr>
        <xdr:cNvPr id="115" name="人口1人当たり決算額の推移平均値テキスト445"/>
        <xdr:cNvSpPr txBox="1"/>
      </xdr:nvSpPr>
      <xdr:spPr>
        <a:xfrm>
          <a:off x="5740400" y="6850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26236</xdr:rowOff>
    </xdr:from>
    <xdr:to>
      <xdr:col>26</xdr:col>
      <xdr:colOff>50800</xdr:colOff>
      <xdr:row>37</xdr:row>
      <xdr:rowOff>104140</xdr:rowOff>
    </xdr:to>
    <xdr:cxnSp macro="">
      <xdr:nvCxnSpPr>
        <xdr:cNvPr id="117" name="直線コネクタ 116"/>
        <xdr:cNvCxnSpPr/>
      </xdr:nvCxnSpPr>
      <xdr:spPr bwMode="auto">
        <a:xfrm flipV="1">
          <a:off x="4305300" y="7150936"/>
          <a:ext cx="698500" cy="77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190149</xdr:rowOff>
    </xdr:from>
    <xdr:ext cx="736600" cy="259045"/>
    <xdr:sp macro="" textlink="">
      <xdr:nvSpPr>
        <xdr:cNvPr id="119" name="テキスト ボックス 118"/>
        <xdr:cNvSpPr txBox="1"/>
      </xdr:nvSpPr>
      <xdr:spPr>
        <a:xfrm>
          <a:off x="4622800" y="6800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104140</xdr:rowOff>
    </xdr:from>
    <xdr:to>
      <xdr:col>22</xdr:col>
      <xdr:colOff>114300</xdr:colOff>
      <xdr:row>37</xdr:row>
      <xdr:rowOff>120517</xdr:rowOff>
    </xdr:to>
    <xdr:cxnSp macro="">
      <xdr:nvCxnSpPr>
        <xdr:cNvPr id="120" name="直線コネクタ 119"/>
        <xdr:cNvCxnSpPr/>
      </xdr:nvCxnSpPr>
      <xdr:spPr bwMode="auto">
        <a:xfrm flipV="1">
          <a:off x="3606800" y="7228840"/>
          <a:ext cx="698500" cy="16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204469</xdr:rowOff>
    </xdr:from>
    <xdr:ext cx="762000" cy="259045"/>
    <xdr:sp macro="" textlink="">
      <xdr:nvSpPr>
        <xdr:cNvPr id="122" name="テキスト ボックス 121"/>
        <xdr:cNvSpPr txBox="1"/>
      </xdr:nvSpPr>
      <xdr:spPr>
        <a:xfrm>
          <a:off x="3924300" y="681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120517</xdr:rowOff>
    </xdr:from>
    <xdr:to>
      <xdr:col>18</xdr:col>
      <xdr:colOff>177800</xdr:colOff>
      <xdr:row>37</xdr:row>
      <xdr:rowOff>148129</xdr:rowOff>
    </xdr:to>
    <xdr:cxnSp macro="">
      <xdr:nvCxnSpPr>
        <xdr:cNvPr id="123" name="直線コネクタ 122"/>
        <xdr:cNvCxnSpPr/>
      </xdr:nvCxnSpPr>
      <xdr:spPr bwMode="auto">
        <a:xfrm flipV="1">
          <a:off x="2908300" y="7245217"/>
          <a:ext cx="698500" cy="27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72918</xdr:rowOff>
    </xdr:from>
    <xdr:to>
      <xdr:col>19</xdr:col>
      <xdr:colOff>38100</xdr:colOff>
      <xdr:row>37</xdr:row>
      <xdr:rowOff>174518</xdr:rowOff>
    </xdr:to>
    <xdr:sp macro="" textlink="">
      <xdr:nvSpPr>
        <xdr:cNvPr id="124" name="フローチャート: 判断 123"/>
        <xdr:cNvSpPr/>
      </xdr:nvSpPr>
      <xdr:spPr bwMode="auto">
        <a:xfrm>
          <a:off x="3556000" y="7197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159295</xdr:rowOff>
    </xdr:from>
    <xdr:ext cx="762000" cy="259045"/>
    <xdr:sp macro="" textlink="">
      <xdr:nvSpPr>
        <xdr:cNvPr id="125" name="テキスト ボックス 124"/>
        <xdr:cNvSpPr txBox="1"/>
      </xdr:nvSpPr>
      <xdr:spPr>
        <a:xfrm>
          <a:off x="3225800" y="728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89067</xdr:rowOff>
    </xdr:from>
    <xdr:to>
      <xdr:col>15</xdr:col>
      <xdr:colOff>101600</xdr:colOff>
      <xdr:row>37</xdr:row>
      <xdr:rowOff>190667</xdr:rowOff>
    </xdr:to>
    <xdr:sp macro="" textlink="">
      <xdr:nvSpPr>
        <xdr:cNvPr id="126" name="フローチャート: 判断 125"/>
        <xdr:cNvSpPr/>
      </xdr:nvSpPr>
      <xdr:spPr bwMode="auto">
        <a:xfrm>
          <a:off x="2857500" y="7213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29394</xdr:rowOff>
    </xdr:from>
    <xdr:ext cx="762000" cy="259045"/>
    <xdr:sp macro="" textlink="">
      <xdr:nvSpPr>
        <xdr:cNvPr id="127" name="テキスト ボックス 126"/>
        <xdr:cNvSpPr txBox="1"/>
      </xdr:nvSpPr>
      <xdr:spPr>
        <a:xfrm>
          <a:off x="2527300" y="698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101232</xdr:rowOff>
    </xdr:from>
    <xdr:to>
      <xdr:col>29</xdr:col>
      <xdr:colOff>177800</xdr:colOff>
      <xdr:row>37</xdr:row>
      <xdr:rowOff>31382</xdr:rowOff>
    </xdr:to>
    <xdr:sp macro="" textlink="">
      <xdr:nvSpPr>
        <xdr:cNvPr id="133" name="楕円 132"/>
        <xdr:cNvSpPr/>
      </xdr:nvSpPr>
      <xdr:spPr bwMode="auto">
        <a:xfrm>
          <a:off x="5600700" y="7054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73309</xdr:rowOff>
    </xdr:from>
    <xdr:ext cx="762000" cy="259045"/>
    <xdr:sp macro="" textlink="">
      <xdr:nvSpPr>
        <xdr:cNvPr id="134" name="人口1人当たり決算額の推移該当値テキスト445"/>
        <xdr:cNvSpPr txBox="1"/>
      </xdr:nvSpPr>
      <xdr:spPr>
        <a:xfrm>
          <a:off x="5740400" y="7026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146886</xdr:rowOff>
    </xdr:from>
    <xdr:to>
      <xdr:col>26</xdr:col>
      <xdr:colOff>101600</xdr:colOff>
      <xdr:row>37</xdr:row>
      <xdr:rowOff>77036</xdr:rowOff>
    </xdr:to>
    <xdr:sp macro="" textlink="">
      <xdr:nvSpPr>
        <xdr:cNvPr id="135" name="楕円 134"/>
        <xdr:cNvSpPr/>
      </xdr:nvSpPr>
      <xdr:spPr bwMode="auto">
        <a:xfrm>
          <a:off x="4953000" y="7100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61813</xdr:rowOff>
    </xdr:from>
    <xdr:ext cx="736600" cy="259045"/>
    <xdr:sp macro="" textlink="">
      <xdr:nvSpPr>
        <xdr:cNvPr id="136" name="テキスト ボックス 135"/>
        <xdr:cNvSpPr txBox="1"/>
      </xdr:nvSpPr>
      <xdr:spPr>
        <a:xfrm>
          <a:off x="4622800" y="7186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53340</xdr:rowOff>
    </xdr:from>
    <xdr:to>
      <xdr:col>22</xdr:col>
      <xdr:colOff>165100</xdr:colOff>
      <xdr:row>37</xdr:row>
      <xdr:rowOff>154940</xdr:rowOff>
    </xdr:to>
    <xdr:sp macro="" textlink="">
      <xdr:nvSpPr>
        <xdr:cNvPr id="137" name="楕円 136"/>
        <xdr:cNvSpPr/>
      </xdr:nvSpPr>
      <xdr:spPr bwMode="auto">
        <a:xfrm>
          <a:off x="4254500" y="7178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139717</xdr:rowOff>
    </xdr:from>
    <xdr:ext cx="762000" cy="259045"/>
    <xdr:sp macro="" textlink="">
      <xdr:nvSpPr>
        <xdr:cNvPr id="138" name="テキスト ボックス 137"/>
        <xdr:cNvSpPr txBox="1"/>
      </xdr:nvSpPr>
      <xdr:spPr>
        <a:xfrm>
          <a:off x="3924300" y="726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69717</xdr:rowOff>
    </xdr:from>
    <xdr:to>
      <xdr:col>19</xdr:col>
      <xdr:colOff>38100</xdr:colOff>
      <xdr:row>37</xdr:row>
      <xdr:rowOff>171317</xdr:rowOff>
    </xdr:to>
    <xdr:sp macro="" textlink="">
      <xdr:nvSpPr>
        <xdr:cNvPr id="139" name="楕円 138"/>
        <xdr:cNvSpPr/>
      </xdr:nvSpPr>
      <xdr:spPr bwMode="auto">
        <a:xfrm>
          <a:off x="3556000" y="7194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10044</xdr:rowOff>
    </xdr:from>
    <xdr:ext cx="762000" cy="259045"/>
    <xdr:sp macro="" textlink="">
      <xdr:nvSpPr>
        <xdr:cNvPr id="140" name="テキスト ボックス 139"/>
        <xdr:cNvSpPr txBox="1"/>
      </xdr:nvSpPr>
      <xdr:spPr>
        <a:xfrm>
          <a:off x="3225800" y="696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97329</xdr:rowOff>
    </xdr:from>
    <xdr:to>
      <xdr:col>15</xdr:col>
      <xdr:colOff>101600</xdr:colOff>
      <xdr:row>37</xdr:row>
      <xdr:rowOff>198929</xdr:rowOff>
    </xdr:to>
    <xdr:sp macro="" textlink="">
      <xdr:nvSpPr>
        <xdr:cNvPr id="141" name="楕円 140"/>
        <xdr:cNvSpPr/>
      </xdr:nvSpPr>
      <xdr:spPr bwMode="auto">
        <a:xfrm>
          <a:off x="2857500" y="7222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183706</xdr:rowOff>
    </xdr:from>
    <xdr:ext cx="762000" cy="259045"/>
    <xdr:sp macro="" textlink="">
      <xdr:nvSpPr>
        <xdr:cNvPr id="142" name="テキスト ボックス 141"/>
        <xdr:cNvSpPr txBox="1"/>
      </xdr:nvSpPr>
      <xdr:spPr>
        <a:xfrm>
          <a:off x="2527300" y="730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愛媛県鬼北町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9,563
9,493
241.88
10,935,944
10,678,906
189,042
4,944,415
10,393,012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17871</xdr:rowOff>
    </xdr:from>
    <xdr:to>
      <xdr:col>24</xdr:col>
      <xdr:colOff>63500</xdr:colOff>
      <xdr:row>34</xdr:row>
      <xdr:rowOff>73101</xdr:rowOff>
    </xdr:to>
    <xdr:cxnSp macro="">
      <xdr:nvCxnSpPr>
        <xdr:cNvPr id="61" name="直線コネクタ 60"/>
        <xdr:cNvCxnSpPr/>
      </xdr:nvCxnSpPr>
      <xdr:spPr>
        <a:xfrm flipV="1">
          <a:off x="3797300" y="5847171"/>
          <a:ext cx="838200" cy="5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150004</xdr:rowOff>
    </xdr:from>
    <xdr:ext cx="599010" cy="259045"/>
    <xdr:sp macro="" textlink="">
      <xdr:nvSpPr>
        <xdr:cNvPr id="62" name="人件費平均値テキスト"/>
        <xdr:cNvSpPr txBox="1"/>
      </xdr:nvSpPr>
      <xdr:spPr>
        <a:xfrm>
          <a:off x="4686300" y="5979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73101</xdr:rowOff>
    </xdr:from>
    <xdr:to>
      <xdr:col>19</xdr:col>
      <xdr:colOff>177800</xdr:colOff>
      <xdr:row>34</xdr:row>
      <xdr:rowOff>120917</xdr:rowOff>
    </xdr:to>
    <xdr:cxnSp macro="">
      <xdr:nvCxnSpPr>
        <xdr:cNvPr id="64" name="直線コネクタ 63"/>
        <xdr:cNvCxnSpPr/>
      </xdr:nvCxnSpPr>
      <xdr:spPr>
        <a:xfrm flipV="1">
          <a:off x="2908300" y="5902401"/>
          <a:ext cx="889000" cy="4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101579</xdr:rowOff>
    </xdr:from>
    <xdr:ext cx="599010" cy="259045"/>
    <xdr:sp macro="" textlink="">
      <xdr:nvSpPr>
        <xdr:cNvPr id="66" name="テキスト ボックス 65"/>
        <xdr:cNvSpPr txBox="1"/>
      </xdr:nvSpPr>
      <xdr:spPr>
        <a:xfrm>
          <a:off x="3497795" y="610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120917</xdr:rowOff>
    </xdr:from>
    <xdr:to>
      <xdr:col>15</xdr:col>
      <xdr:colOff>50800</xdr:colOff>
      <xdr:row>36</xdr:row>
      <xdr:rowOff>41227</xdr:rowOff>
    </xdr:to>
    <xdr:cxnSp macro="">
      <xdr:nvCxnSpPr>
        <xdr:cNvPr id="67" name="直線コネクタ 66"/>
        <xdr:cNvCxnSpPr/>
      </xdr:nvCxnSpPr>
      <xdr:spPr>
        <a:xfrm flipV="1">
          <a:off x="2019300" y="5950217"/>
          <a:ext cx="889000" cy="26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137629</xdr:rowOff>
    </xdr:from>
    <xdr:ext cx="599010" cy="259045"/>
    <xdr:sp macro="" textlink="">
      <xdr:nvSpPr>
        <xdr:cNvPr id="69" name="テキスト ボックス 68"/>
        <xdr:cNvSpPr txBox="1"/>
      </xdr:nvSpPr>
      <xdr:spPr>
        <a:xfrm>
          <a:off x="2608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1961</xdr:rowOff>
    </xdr:from>
    <xdr:to>
      <xdr:col>10</xdr:col>
      <xdr:colOff>114300</xdr:colOff>
      <xdr:row>36</xdr:row>
      <xdr:rowOff>41227</xdr:rowOff>
    </xdr:to>
    <xdr:cxnSp macro="">
      <xdr:nvCxnSpPr>
        <xdr:cNvPr id="70" name="直線コネクタ 69"/>
        <xdr:cNvCxnSpPr/>
      </xdr:nvCxnSpPr>
      <xdr:spPr>
        <a:xfrm>
          <a:off x="1130300" y="6174161"/>
          <a:ext cx="889000" cy="3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14224</xdr:rowOff>
    </xdr:from>
    <xdr:to>
      <xdr:col>10</xdr:col>
      <xdr:colOff>165100</xdr:colOff>
      <xdr:row>37</xdr:row>
      <xdr:rowOff>115824</xdr:rowOff>
    </xdr:to>
    <xdr:sp macro="" textlink="">
      <xdr:nvSpPr>
        <xdr:cNvPr id="71" name="フローチャート: 判断 70"/>
        <xdr:cNvSpPr/>
      </xdr:nvSpPr>
      <xdr:spPr>
        <a:xfrm>
          <a:off x="19685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106951</xdr:rowOff>
    </xdr:from>
    <xdr:ext cx="534377" cy="259045"/>
    <xdr:sp macro="" textlink="">
      <xdr:nvSpPr>
        <xdr:cNvPr id="72" name="テキスト ボックス 71"/>
        <xdr:cNvSpPr txBox="1"/>
      </xdr:nvSpPr>
      <xdr:spPr>
        <a:xfrm>
          <a:off x="1752111" y="645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32093</xdr:rowOff>
    </xdr:from>
    <xdr:to>
      <xdr:col>6</xdr:col>
      <xdr:colOff>38100</xdr:colOff>
      <xdr:row>37</xdr:row>
      <xdr:rowOff>133693</xdr:rowOff>
    </xdr:to>
    <xdr:sp macro="" textlink="">
      <xdr:nvSpPr>
        <xdr:cNvPr id="73" name="フローチャート: 判断 72"/>
        <xdr:cNvSpPr/>
      </xdr:nvSpPr>
      <xdr:spPr>
        <a:xfrm>
          <a:off x="10795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124820</xdr:rowOff>
    </xdr:from>
    <xdr:ext cx="534377" cy="259045"/>
    <xdr:sp macro="" textlink="">
      <xdr:nvSpPr>
        <xdr:cNvPr id="74" name="テキスト ボックス 73"/>
        <xdr:cNvSpPr txBox="1"/>
      </xdr:nvSpPr>
      <xdr:spPr>
        <a:xfrm>
          <a:off x="863111" y="64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138521</xdr:rowOff>
    </xdr:from>
    <xdr:to>
      <xdr:col>24</xdr:col>
      <xdr:colOff>114300</xdr:colOff>
      <xdr:row>34</xdr:row>
      <xdr:rowOff>68671</xdr:rowOff>
    </xdr:to>
    <xdr:sp macro="" textlink="">
      <xdr:nvSpPr>
        <xdr:cNvPr id="80" name="楕円 79"/>
        <xdr:cNvSpPr/>
      </xdr:nvSpPr>
      <xdr:spPr>
        <a:xfrm>
          <a:off x="4584700" y="579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161398</xdr:rowOff>
    </xdr:from>
    <xdr:ext cx="599010" cy="259045"/>
    <xdr:sp macro="" textlink="">
      <xdr:nvSpPr>
        <xdr:cNvPr id="81" name="人件費該当値テキスト"/>
        <xdr:cNvSpPr txBox="1"/>
      </xdr:nvSpPr>
      <xdr:spPr>
        <a:xfrm>
          <a:off x="4686300" y="5647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22301</xdr:rowOff>
    </xdr:from>
    <xdr:to>
      <xdr:col>20</xdr:col>
      <xdr:colOff>38100</xdr:colOff>
      <xdr:row>34</xdr:row>
      <xdr:rowOff>123901</xdr:rowOff>
    </xdr:to>
    <xdr:sp macro="" textlink="">
      <xdr:nvSpPr>
        <xdr:cNvPr id="82" name="楕円 81"/>
        <xdr:cNvSpPr/>
      </xdr:nvSpPr>
      <xdr:spPr>
        <a:xfrm>
          <a:off x="3746500" y="585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140428</xdr:rowOff>
    </xdr:from>
    <xdr:ext cx="599010" cy="259045"/>
    <xdr:sp macro="" textlink="">
      <xdr:nvSpPr>
        <xdr:cNvPr id="83" name="テキスト ボックス 82"/>
        <xdr:cNvSpPr txBox="1"/>
      </xdr:nvSpPr>
      <xdr:spPr>
        <a:xfrm>
          <a:off x="3497795" y="5626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70117</xdr:rowOff>
    </xdr:from>
    <xdr:to>
      <xdr:col>15</xdr:col>
      <xdr:colOff>101600</xdr:colOff>
      <xdr:row>35</xdr:row>
      <xdr:rowOff>267</xdr:rowOff>
    </xdr:to>
    <xdr:sp macro="" textlink="">
      <xdr:nvSpPr>
        <xdr:cNvPr id="84" name="楕円 83"/>
        <xdr:cNvSpPr/>
      </xdr:nvSpPr>
      <xdr:spPr>
        <a:xfrm>
          <a:off x="2857500" y="589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16794</xdr:rowOff>
    </xdr:from>
    <xdr:ext cx="599010" cy="259045"/>
    <xdr:sp macro="" textlink="">
      <xdr:nvSpPr>
        <xdr:cNvPr id="85" name="テキスト ボックス 84"/>
        <xdr:cNvSpPr txBox="1"/>
      </xdr:nvSpPr>
      <xdr:spPr>
        <a:xfrm>
          <a:off x="2608795" y="56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161877</xdr:rowOff>
    </xdr:from>
    <xdr:to>
      <xdr:col>10</xdr:col>
      <xdr:colOff>165100</xdr:colOff>
      <xdr:row>36</xdr:row>
      <xdr:rowOff>92027</xdr:rowOff>
    </xdr:to>
    <xdr:sp macro="" textlink="">
      <xdr:nvSpPr>
        <xdr:cNvPr id="86" name="楕円 85"/>
        <xdr:cNvSpPr/>
      </xdr:nvSpPr>
      <xdr:spPr>
        <a:xfrm>
          <a:off x="1968500" y="616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108554</xdr:rowOff>
    </xdr:from>
    <xdr:ext cx="599010" cy="259045"/>
    <xdr:sp macro="" textlink="">
      <xdr:nvSpPr>
        <xdr:cNvPr id="87" name="テキスト ボックス 86"/>
        <xdr:cNvSpPr txBox="1"/>
      </xdr:nvSpPr>
      <xdr:spPr>
        <a:xfrm>
          <a:off x="1719795" y="593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122611</xdr:rowOff>
    </xdr:from>
    <xdr:to>
      <xdr:col>6</xdr:col>
      <xdr:colOff>38100</xdr:colOff>
      <xdr:row>36</xdr:row>
      <xdr:rowOff>52761</xdr:rowOff>
    </xdr:to>
    <xdr:sp macro="" textlink="">
      <xdr:nvSpPr>
        <xdr:cNvPr id="88" name="楕円 87"/>
        <xdr:cNvSpPr/>
      </xdr:nvSpPr>
      <xdr:spPr>
        <a:xfrm>
          <a:off x="1079500" y="612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69288</xdr:rowOff>
    </xdr:from>
    <xdr:ext cx="599010" cy="259045"/>
    <xdr:sp macro="" textlink="">
      <xdr:nvSpPr>
        <xdr:cNvPr id="89" name="テキスト ボックス 88"/>
        <xdr:cNvSpPr txBox="1"/>
      </xdr:nvSpPr>
      <xdr:spPr>
        <a:xfrm>
          <a:off x="830795" y="589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21675</xdr:rowOff>
    </xdr:from>
    <xdr:to>
      <xdr:col>24</xdr:col>
      <xdr:colOff>63500</xdr:colOff>
      <xdr:row>58</xdr:row>
      <xdr:rowOff>30692</xdr:rowOff>
    </xdr:to>
    <xdr:cxnSp macro="">
      <xdr:nvCxnSpPr>
        <xdr:cNvPr id="118" name="直線コネクタ 117"/>
        <xdr:cNvCxnSpPr/>
      </xdr:nvCxnSpPr>
      <xdr:spPr>
        <a:xfrm flipV="1">
          <a:off x="3797300" y="9965775"/>
          <a:ext cx="838200" cy="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75558</xdr:rowOff>
    </xdr:from>
    <xdr:ext cx="599010" cy="259045"/>
    <xdr:sp macro="" textlink="">
      <xdr:nvSpPr>
        <xdr:cNvPr id="119" name="物件費平均値テキスト"/>
        <xdr:cNvSpPr txBox="1"/>
      </xdr:nvSpPr>
      <xdr:spPr>
        <a:xfrm>
          <a:off x="4686300" y="96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16555</xdr:rowOff>
    </xdr:from>
    <xdr:to>
      <xdr:col>19</xdr:col>
      <xdr:colOff>177800</xdr:colOff>
      <xdr:row>58</xdr:row>
      <xdr:rowOff>30692</xdr:rowOff>
    </xdr:to>
    <xdr:cxnSp macro="">
      <xdr:nvCxnSpPr>
        <xdr:cNvPr id="121" name="直線コネクタ 120"/>
        <xdr:cNvCxnSpPr/>
      </xdr:nvCxnSpPr>
      <xdr:spPr>
        <a:xfrm>
          <a:off x="2908300" y="9960655"/>
          <a:ext cx="889000" cy="1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27719</xdr:rowOff>
    </xdr:from>
    <xdr:ext cx="599010" cy="259045"/>
    <xdr:sp macro="" textlink="">
      <xdr:nvSpPr>
        <xdr:cNvPr id="123" name="テキスト ボックス 122"/>
        <xdr:cNvSpPr txBox="1"/>
      </xdr:nvSpPr>
      <xdr:spPr>
        <a:xfrm>
          <a:off x="3497795" y="962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16555</xdr:rowOff>
    </xdr:from>
    <xdr:to>
      <xdr:col>15</xdr:col>
      <xdr:colOff>50800</xdr:colOff>
      <xdr:row>58</xdr:row>
      <xdr:rowOff>18407</xdr:rowOff>
    </xdr:to>
    <xdr:cxnSp macro="">
      <xdr:nvCxnSpPr>
        <xdr:cNvPr id="124" name="直線コネクタ 123"/>
        <xdr:cNvCxnSpPr/>
      </xdr:nvCxnSpPr>
      <xdr:spPr>
        <a:xfrm flipV="1">
          <a:off x="2019300" y="9960655"/>
          <a:ext cx="889000" cy="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35913</xdr:rowOff>
    </xdr:from>
    <xdr:ext cx="599010" cy="259045"/>
    <xdr:sp macro="" textlink="">
      <xdr:nvSpPr>
        <xdr:cNvPr id="126" name="テキスト ボックス 125"/>
        <xdr:cNvSpPr txBox="1"/>
      </xdr:nvSpPr>
      <xdr:spPr>
        <a:xfrm>
          <a:off x="2608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18407</xdr:rowOff>
    </xdr:from>
    <xdr:to>
      <xdr:col>10</xdr:col>
      <xdr:colOff>114300</xdr:colOff>
      <xdr:row>58</xdr:row>
      <xdr:rowOff>36902</xdr:rowOff>
    </xdr:to>
    <xdr:cxnSp macro="">
      <xdr:nvCxnSpPr>
        <xdr:cNvPr id="127" name="直線コネクタ 126"/>
        <xdr:cNvCxnSpPr/>
      </xdr:nvCxnSpPr>
      <xdr:spPr>
        <a:xfrm flipV="1">
          <a:off x="1130300" y="9962507"/>
          <a:ext cx="889000" cy="1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152689</xdr:rowOff>
    </xdr:from>
    <xdr:to>
      <xdr:col>10</xdr:col>
      <xdr:colOff>165100</xdr:colOff>
      <xdr:row>58</xdr:row>
      <xdr:rowOff>82839</xdr:rowOff>
    </xdr:to>
    <xdr:sp macro="" textlink="">
      <xdr:nvSpPr>
        <xdr:cNvPr id="128" name="フローチャート: 判断 127"/>
        <xdr:cNvSpPr/>
      </xdr:nvSpPr>
      <xdr:spPr>
        <a:xfrm>
          <a:off x="1968500" y="992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73966</xdr:rowOff>
    </xdr:from>
    <xdr:ext cx="534377" cy="259045"/>
    <xdr:sp macro="" textlink="">
      <xdr:nvSpPr>
        <xdr:cNvPr id="129" name="テキスト ボックス 128"/>
        <xdr:cNvSpPr txBox="1"/>
      </xdr:nvSpPr>
      <xdr:spPr>
        <a:xfrm>
          <a:off x="1752111" y="1001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163002</xdr:rowOff>
    </xdr:from>
    <xdr:to>
      <xdr:col>6</xdr:col>
      <xdr:colOff>38100</xdr:colOff>
      <xdr:row>58</xdr:row>
      <xdr:rowOff>93152</xdr:rowOff>
    </xdr:to>
    <xdr:sp macro="" textlink="">
      <xdr:nvSpPr>
        <xdr:cNvPr id="130" name="フローチャート: 判断 129"/>
        <xdr:cNvSpPr/>
      </xdr:nvSpPr>
      <xdr:spPr>
        <a:xfrm>
          <a:off x="1079500" y="993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84279</xdr:rowOff>
    </xdr:from>
    <xdr:ext cx="534377" cy="259045"/>
    <xdr:sp macro="" textlink="">
      <xdr:nvSpPr>
        <xdr:cNvPr id="131" name="テキスト ボックス 130"/>
        <xdr:cNvSpPr txBox="1"/>
      </xdr:nvSpPr>
      <xdr:spPr>
        <a:xfrm>
          <a:off x="863111" y="1002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142325</xdr:rowOff>
    </xdr:from>
    <xdr:to>
      <xdr:col>24</xdr:col>
      <xdr:colOff>114300</xdr:colOff>
      <xdr:row>58</xdr:row>
      <xdr:rowOff>72475</xdr:rowOff>
    </xdr:to>
    <xdr:sp macro="" textlink="">
      <xdr:nvSpPr>
        <xdr:cNvPr id="137" name="楕円 136"/>
        <xdr:cNvSpPr/>
      </xdr:nvSpPr>
      <xdr:spPr>
        <a:xfrm>
          <a:off x="4584700" y="991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57252</xdr:rowOff>
    </xdr:from>
    <xdr:ext cx="599010" cy="259045"/>
    <xdr:sp macro="" textlink="">
      <xdr:nvSpPr>
        <xdr:cNvPr id="138" name="物件費該当値テキスト"/>
        <xdr:cNvSpPr txBox="1"/>
      </xdr:nvSpPr>
      <xdr:spPr>
        <a:xfrm>
          <a:off x="4686300" y="9829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151342</xdr:rowOff>
    </xdr:from>
    <xdr:to>
      <xdr:col>20</xdr:col>
      <xdr:colOff>38100</xdr:colOff>
      <xdr:row>58</xdr:row>
      <xdr:rowOff>81492</xdr:rowOff>
    </xdr:to>
    <xdr:sp macro="" textlink="">
      <xdr:nvSpPr>
        <xdr:cNvPr id="139" name="楕円 138"/>
        <xdr:cNvSpPr/>
      </xdr:nvSpPr>
      <xdr:spPr>
        <a:xfrm>
          <a:off x="3746500" y="992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72619</xdr:rowOff>
    </xdr:from>
    <xdr:ext cx="534377" cy="259045"/>
    <xdr:sp macro="" textlink="">
      <xdr:nvSpPr>
        <xdr:cNvPr id="140" name="テキスト ボックス 139"/>
        <xdr:cNvSpPr txBox="1"/>
      </xdr:nvSpPr>
      <xdr:spPr>
        <a:xfrm>
          <a:off x="3530111" y="1001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137205</xdr:rowOff>
    </xdr:from>
    <xdr:to>
      <xdr:col>15</xdr:col>
      <xdr:colOff>101600</xdr:colOff>
      <xdr:row>58</xdr:row>
      <xdr:rowOff>67355</xdr:rowOff>
    </xdr:to>
    <xdr:sp macro="" textlink="">
      <xdr:nvSpPr>
        <xdr:cNvPr id="141" name="楕円 140"/>
        <xdr:cNvSpPr/>
      </xdr:nvSpPr>
      <xdr:spPr>
        <a:xfrm>
          <a:off x="2857500" y="990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58482</xdr:rowOff>
    </xdr:from>
    <xdr:ext cx="599010" cy="259045"/>
    <xdr:sp macro="" textlink="">
      <xdr:nvSpPr>
        <xdr:cNvPr id="142" name="テキスト ボックス 141"/>
        <xdr:cNvSpPr txBox="1"/>
      </xdr:nvSpPr>
      <xdr:spPr>
        <a:xfrm>
          <a:off x="2608795" y="1000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139057</xdr:rowOff>
    </xdr:from>
    <xdr:to>
      <xdr:col>10</xdr:col>
      <xdr:colOff>165100</xdr:colOff>
      <xdr:row>58</xdr:row>
      <xdr:rowOff>69207</xdr:rowOff>
    </xdr:to>
    <xdr:sp macro="" textlink="">
      <xdr:nvSpPr>
        <xdr:cNvPr id="143" name="楕円 142"/>
        <xdr:cNvSpPr/>
      </xdr:nvSpPr>
      <xdr:spPr>
        <a:xfrm>
          <a:off x="1968500" y="99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85734</xdr:rowOff>
    </xdr:from>
    <xdr:ext cx="599010" cy="259045"/>
    <xdr:sp macro="" textlink="">
      <xdr:nvSpPr>
        <xdr:cNvPr id="144" name="テキスト ボックス 143"/>
        <xdr:cNvSpPr txBox="1"/>
      </xdr:nvSpPr>
      <xdr:spPr>
        <a:xfrm>
          <a:off x="1719795" y="968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157552</xdr:rowOff>
    </xdr:from>
    <xdr:to>
      <xdr:col>6</xdr:col>
      <xdr:colOff>38100</xdr:colOff>
      <xdr:row>58</xdr:row>
      <xdr:rowOff>87702</xdr:rowOff>
    </xdr:to>
    <xdr:sp macro="" textlink="">
      <xdr:nvSpPr>
        <xdr:cNvPr id="145" name="楕円 144"/>
        <xdr:cNvSpPr/>
      </xdr:nvSpPr>
      <xdr:spPr>
        <a:xfrm>
          <a:off x="1079500" y="993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104229</xdr:rowOff>
    </xdr:from>
    <xdr:ext cx="534377" cy="259045"/>
    <xdr:sp macro="" textlink="">
      <xdr:nvSpPr>
        <xdr:cNvPr id="146" name="テキスト ボックス 145"/>
        <xdr:cNvSpPr txBox="1"/>
      </xdr:nvSpPr>
      <xdr:spPr>
        <a:xfrm>
          <a:off x="863111" y="970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153282</xdr:rowOff>
    </xdr:from>
    <xdr:to>
      <xdr:col>24</xdr:col>
      <xdr:colOff>63500</xdr:colOff>
      <xdr:row>79</xdr:row>
      <xdr:rowOff>978</xdr:rowOff>
    </xdr:to>
    <xdr:cxnSp macro="">
      <xdr:nvCxnSpPr>
        <xdr:cNvPr id="175" name="直線コネクタ 174"/>
        <xdr:cNvCxnSpPr/>
      </xdr:nvCxnSpPr>
      <xdr:spPr>
        <a:xfrm flipV="1">
          <a:off x="3797300" y="13526382"/>
          <a:ext cx="838200" cy="1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133227</xdr:rowOff>
    </xdr:from>
    <xdr:ext cx="534377" cy="259045"/>
    <xdr:sp macro="" textlink="">
      <xdr:nvSpPr>
        <xdr:cNvPr id="176" name="維持補修費平均値テキスト"/>
        <xdr:cNvSpPr txBox="1"/>
      </xdr:nvSpPr>
      <xdr:spPr>
        <a:xfrm>
          <a:off x="4686300" y="1316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978</xdr:rowOff>
    </xdr:from>
    <xdr:to>
      <xdr:col>19</xdr:col>
      <xdr:colOff>177800</xdr:colOff>
      <xdr:row>79</xdr:row>
      <xdr:rowOff>24067</xdr:rowOff>
    </xdr:to>
    <xdr:cxnSp macro="">
      <xdr:nvCxnSpPr>
        <xdr:cNvPr id="178" name="直線コネクタ 177"/>
        <xdr:cNvCxnSpPr/>
      </xdr:nvCxnSpPr>
      <xdr:spPr>
        <a:xfrm flipV="1">
          <a:off x="2908300" y="13545528"/>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62704</xdr:rowOff>
    </xdr:from>
    <xdr:ext cx="534377" cy="259045"/>
    <xdr:sp macro="" textlink="">
      <xdr:nvSpPr>
        <xdr:cNvPr id="180" name="テキスト ボックス 179"/>
        <xdr:cNvSpPr txBox="1"/>
      </xdr:nvSpPr>
      <xdr:spPr>
        <a:xfrm>
          <a:off x="3530111" y="130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24067</xdr:rowOff>
    </xdr:from>
    <xdr:to>
      <xdr:col>15</xdr:col>
      <xdr:colOff>50800</xdr:colOff>
      <xdr:row>79</xdr:row>
      <xdr:rowOff>24409</xdr:rowOff>
    </xdr:to>
    <xdr:cxnSp macro="">
      <xdr:nvCxnSpPr>
        <xdr:cNvPr id="181" name="直線コネクタ 180"/>
        <xdr:cNvCxnSpPr/>
      </xdr:nvCxnSpPr>
      <xdr:spPr>
        <a:xfrm flipV="1">
          <a:off x="2019300" y="13568617"/>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87450</xdr:rowOff>
    </xdr:from>
    <xdr:ext cx="534377" cy="259045"/>
    <xdr:sp macro="" textlink="">
      <xdr:nvSpPr>
        <xdr:cNvPr id="183" name="テキスト ボックス 182"/>
        <xdr:cNvSpPr txBox="1"/>
      </xdr:nvSpPr>
      <xdr:spPr>
        <a:xfrm>
          <a:off x="2641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24409</xdr:rowOff>
    </xdr:from>
    <xdr:to>
      <xdr:col>10</xdr:col>
      <xdr:colOff>114300</xdr:colOff>
      <xdr:row>79</xdr:row>
      <xdr:rowOff>28657</xdr:rowOff>
    </xdr:to>
    <xdr:cxnSp macro="">
      <xdr:nvCxnSpPr>
        <xdr:cNvPr id="184" name="直線コネクタ 183"/>
        <xdr:cNvCxnSpPr/>
      </xdr:nvCxnSpPr>
      <xdr:spPr>
        <a:xfrm flipV="1">
          <a:off x="1130300" y="13568959"/>
          <a:ext cx="889000" cy="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65069</xdr:rowOff>
    </xdr:from>
    <xdr:to>
      <xdr:col>10</xdr:col>
      <xdr:colOff>165100</xdr:colOff>
      <xdr:row>78</xdr:row>
      <xdr:rowOff>166669</xdr:rowOff>
    </xdr:to>
    <xdr:sp macro="" textlink="">
      <xdr:nvSpPr>
        <xdr:cNvPr id="185" name="フローチャート: 判断 184"/>
        <xdr:cNvSpPr/>
      </xdr:nvSpPr>
      <xdr:spPr>
        <a:xfrm>
          <a:off x="1968500" y="13438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11746</xdr:rowOff>
    </xdr:from>
    <xdr:ext cx="469744" cy="259045"/>
    <xdr:sp macro="" textlink="">
      <xdr:nvSpPr>
        <xdr:cNvPr id="186" name="テキスト ボックス 185"/>
        <xdr:cNvSpPr txBox="1"/>
      </xdr:nvSpPr>
      <xdr:spPr>
        <a:xfrm>
          <a:off x="1784428" y="1321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68231</xdr:rowOff>
    </xdr:from>
    <xdr:to>
      <xdr:col>6</xdr:col>
      <xdr:colOff>38100</xdr:colOff>
      <xdr:row>78</xdr:row>
      <xdr:rowOff>169831</xdr:rowOff>
    </xdr:to>
    <xdr:sp macro="" textlink="">
      <xdr:nvSpPr>
        <xdr:cNvPr id="187" name="フローチャート: 判断 186"/>
        <xdr:cNvSpPr/>
      </xdr:nvSpPr>
      <xdr:spPr>
        <a:xfrm>
          <a:off x="1079500" y="1344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14908</xdr:rowOff>
    </xdr:from>
    <xdr:ext cx="469744" cy="259045"/>
    <xdr:sp macro="" textlink="">
      <xdr:nvSpPr>
        <xdr:cNvPr id="188" name="テキスト ボックス 187"/>
        <xdr:cNvSpPr txBox="1"/>
      </xdr:nvSpPr>
      <xdr:spPr>
        <a:xfrm>
          <a:off x="895428" y="1321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102482</xdr:rowOff>
    </xdr:from>
    <xdr:to>
      <xdr:col>24</xdr:col>
      <xdr:colOff>114300</xdr:colOff>
      <xdr:row>79</xdr:row>
      <xdr:rowOff>32632</xdr:rowOff>
    </xdr:to>
    <xdr:sp macro="" textlink="">
      <xdr:nvSpPr>
        <xdr:cNvPr id="194" name="楕円 193"/>
        <xdr:cNvSpPr/>
      </xdr:nvSpPr>
      <xdr:spPr>
        <a:xfrm>
          <a:off x="4584700" y="1347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17409</xdr:rowOff>
    </xdr:from>
    <xdr:ext cx="469744" cy="259045"/>
    <xdr:sp macro="" textlink="">
      <xdr:nvSpPr>
        <xdr:cNvPr id="195" name="維持補修費該当値テキスト"/>
        <xdr:cNvSpPr txBox="1"/>
      </xdr:nvSpPr>
      <xdr:spPr>
        <a:xfrm>
          <a:off x="4686300" y="1339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121628</xdr:rowOff>
    </xdr:from>
    <xdr:to>
      <xdr:col>20</xdr:col>
      <xdr:colOff>38100</xdr:colOff>
      <xdr:row>79</xdr:row>
      <xdr:rowOff>51778</xdr:rowOff>
    </xdr:to>
    <xdr:sp macro="" textlink="">
      <xdr:nvSpPr>
        <xdr:cNvPr id="196" name="楕円 195"/>
        <xdr:cNvSpPr/>
      </xdr:nvSpPr>
      <xdr:spPr>
        <a:xfrm>
          <a:off x="3746500" y="1349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42905</xdr:rowOff>
    </xdr:from>
    <xdr:ext cx="469744" cy="259045"/>
    <xdr:sp macro="" textlink="">
      <xdr:nvSpPr>
        <xdr:cNvPr id="197" name="テキスト ボックス 196"/>
        <xdr:cNvSpPr txBox="1"/>
      </xdr:nvSpPr>
      <xdr:spPr>
        <a:xfrm>
          <a:off x="3562428" y="1358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144717</xdr:rowOff>
    </xdr:from>
    <xdr:to>
      <xdr:col>15</xdr:col>
      <xdr:colOff>101600</xdr:colOff>
      <xdr:row>79</xdr:row>
      <xdr:rowOff>74867</xdr:rowOff>
    </xdr:to>
    <xdr:sp macro="" textlink="">
      <xdr:nvSpPr>
        <xdr:cNvPr id="198" name="楕円 197"/>
        <xdr:cNvSpPr/>
      </xdr:nvSpPr>
      <xdr:spPr>
        <a:xfrm>
          <a:off x="2857500" y="1351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65994</xdr:rowOff>
    </xdr:from>
    <xdr:ext cx="469744" cy="259045"/>
    <xdr:sp macro="" textlink="">
      <xdr:nvSpPr>
        <xdr:cNvPr id="199" name="テキスト ボックス 198"/>
        <xdr:cNvSpPr txBox="1"/>
      </xdr:nvSpPr>
      <xdr:spPr>
        <a:xfrm>
          <a:off x="2673428" y="1361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145059</xdr:rowOff>
    </xdr:from>
    <xdr:to>
      <xdr:col>10</xdr:col>
      <xdr:colOff>165100</xdr:colOff>
      <xdr:row>79</xdr:row>
      <xdr:rowOff>75209</xdr:rowOff>
    </xdr:to>
    <xdr:sp macro="" textlink="">
      <xdr:nvSpPr>
        <xdr:cNvPr id="200" name="楕円 199"/>
        <xdr:cNvSpPr/>
      </xdr:nvSpPr>
      <xdr:spPr>
        <a:xfrm>
          <a:off x="1968500" y="1351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66336</xdr:rowOff>
    </xdr:from>
    <xdr:ext cx="469744" cy="259045"/>
    <xdr:sp macro="" textlink="">
      <xdr:nvSpPr>
        <xdr:cNvPr id="201" name="テキスト ボックス 200"/>
        <xdr:cNvSpPr txBox="1"/>
      </xdr:nvSpPr>
      <xdr:spPr>
        <a:xfrm>
          <a:off x="1784428" y="1361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149307</xdr:rowOff>
    </xdr:from>
    <xdr:to>
      <xdr:col>6</xdr:col>
      <xdr:colOff>38100</xdr:colOff>
      <xdr:row>79</xdr:row>
      <xdr:rowOff>79457</xdr:rowOff>
    </xdr:to>
    <xdr:sp macro="" textlink="">
      <xdr:nvSpPr>
        <xdr:cNvPr id="202" name="楕円 201"/>
        <xdr:cNvSpPr/>
      </xdr:nvSpPr>
      <xdr:spPr>
        <a:xfrm>
          <a:off x="1079500" y="1352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70584</xdr:rowOff>
    </xdr:from>
    <xdr:ext cx="378565" cy="259045"/>
    <xdr:sp macro="" textlink="">
      <xdr:nvSpPr>
        <xdr:cNvPr id="203" name="テキスト ボックス 202"/>
        <xdr:cNvSpPr txBox="1"/>
      </xdr:nvSpPr>
      <xdr:spPr>
        <a:xfrm>
          <a:off x="941017" y="13615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1256</xdr:rowOff>
    </xdr:from>
    <xdr:to>
      <xdr:col>24</xdr:col>
      <xdr:colOff>63500</xdr:colOff>
      <xdr:row>97</xdr:row>
      <xdr:rowOff>10835</xdr:rowOff>
    </xdr:to>
    <xdr:cxnSp macro="">
      <xdr:nvCxnSpPr>
        <xdr:cNvPr id="235" name="直線コネクタ 234"/>
        <xdr:cNvCxnSpPr/>
      </xdr:nvCxnSpPr>
      <xdr:spPr>
        <a:xfrm>
          <a:off x="3797300" y="16460456"/>
          <a:ext cx="838200" cy="18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12597</xdr:rowOff>
    </xdr:from>
    <xdr:ext cx="534377" cy="259045"/>
    <xdr:sp macro="" textlink="">
      <xdr:nvSpPr>
        <xdr:cNvPr id="236" name="扶助費平均値テキスト"/>
        <xdr:cNvSpPr txBox="1"/>
      </xdr:nvSpPr>
      <xdr:spPr>
        <a:xfrm>
          <a:off x="4686300" y="16300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1256</xdr:rowOff>
    </xdr:from>
    <xdr:to>
      <xdr:col>19</xdr:col>
      <xdr:colOff>177800</xdr:colOff>
      <xdr:row>97</xdr:row>
      <xdr:rowOff>134387</xdr:rowOff>
    </xdr:to>
    <xdr:cxnSp macro="">
      <xdr:nvCxnSpPr>
        <xdr:cNvPr id="238" name="直線コネクタ 237"/>
        <xdr:cNvCxnSpPr/>
      </xdr:nvCxnSpPr>
      <xdr:spPr>
        <a:xfrm flipV="1">
          <a:off x="2908300" y="16460456"/>
          <a:ext cx="889000" cy="30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150051</xdr:rowOff>
    </xdr:from>
    <xdr:ext cx="534377" cy="259045"/>
    <xdr:sp macro="" textlink="">
      <xdr:nvSpPr>
        <xdr:cNvPr id="240" name="テキスト ボックス 239"/>
        <xdr:cNvSpPr txBox="1"/>
      </xdr:nvSpPr>
      <xdr:spPr>
        <a:xfrm>
          <a:off x="3530111" y="1609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58014</xdr:rowOff>
    </xdr:from>
    <xdr:to>
      <xdr:col>15</xdr:col>
      <xdr:colOff>50800</xdr:colOff>
      <xdr:row>97</xdr:row>
      <xdr:rowOff>134387</xdr:rowOff>
    </xdr:to>
    <xdr:cxnSp macro="">
      <xdr:nvCxnSpPr>
        <xdr:cNvPr id="241" name="直線コネクタ 240"/>
        <xdr:cNvCxnSpPr/>
      </xdr:nvCxnSpPr>
      <xdr:spPr>
        <a:xfrm>
          <a:off x="2019300" y="16688664"/>
          <a:ext cx="889000" cy="7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71566</xdr:rowOff>
    </xdr:from>
    <xdr:ext cx="534377" cy="259045"/>
    <xdr:sp macro="" textlink="">
      <xdr:nvSpPr>
        <xdr:cNvPr id="243" name="テキスト ボックス 242"/>
        <xdr:cNvSpPr txBox="1"/>
      </xdr:nvSpPr>
      <xdr:spPr>
        <a:xfrm>
          <a:off x="2641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58014</xdr:rowOff>
    </xdr:from>
    <xdr:to>
      <xdr:col>10</xdr:col>
      <xdr:colOff>114300</xdr:colOff>
      <xdr:row>97</xdr:row>
      <xdr:rowOff>96365</xdr:rowOff>
    </xdr:to>
    <xdr:cxnSp macro="">
      <xdr:nvCxnSpPr>
        <xdr:cNvPr id="244" name="直線コネクタ 243"/>
        <xdr:cNvCxnSpPr/>
      </xdr:nvCxnSpPr>
      <xdr:spPr>
        <a:xfrm flipV="1">
          <a:off x="1130300" y="16688664"/>
          <a:ext cx="889000" cy="3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75642</xdr:rowOff>
    </xdr:from>
    <xdr:to>
      <xdr:col>10</xdr:col>
      <xdr:colOff>165100</xdr:colOff>
      <xdr:row>97</xdr:row>
      <xdr:rowOff>5792</xdr:rowOff>
    </xdr:to>
    <xdr:sp macro="" textlink="">
      <xdr:nvSpPr>
        <xdr:cNvPr id="245" name="フローチャート: 判断 244"/>
        <xdr:cNvSpPr/>
      </xdr:nvSpPr>
      <xdr:spPr>
        <a:xfrm>
          <a:off x="1968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22319</xdr:rowOff>
    </xdr:from>
    <xdr:ext cx="534377" cy="259045"/>
    <xdr:sp macro="" textlink="">
      <xdr:nvSpPr>
        <xdr:cNvPr id="246" name="テキスト ボックス 245"/>
        <xdr:cNvSpPr txBox="1"/>
      </xdr:nvSpPr>
      <xdr:spPr>
        <a:xfrm>
          <a:off x="1752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116016</xdr:rowOff>
    </xdr:from>
    <xdr:to>
      <xdr:col>6</xdr:col>
      <xdr:colOff>38100</xdr:colOff>
      <xdr:row>97</xdr:row>
      <xdr:rowOff>46166</xdr:rowOff>
    </xdr:to>
    <xdr:sp macro="" textlink="">
      <xdr:nvSpPr>
        <xdr:cNvPr id="247" name="フローチャート: 判断 246"/>
        <xdr:cNvSpPr/>
      </xdr:nvSpPr>
      <xdr:spPr>
        <a:xfrm>
          <a:off x="1079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62693</xdr:rowOff>
    </xdr:from>
    <xdr:ext cx="534377" cy="259045"/>
    <xdr:sp macro="" textlink="">
      <xdr:nvSpPr>
        <xdr:cNvPr id="248" name="テキスト ボックス 247"/>
        <xdr:cNvSpPr txBox="1"/>
      </xdr:nvSpPr>
      <xdr:spPr>
        <a:xfrm>
          <a:off x="863111" y="163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131485</xdr:rowOff>
    </xdr:from>
    <xdr:to>
      <xdr:col>24</xdr:col>
      <xdr:colOff>114300</xdr:colOff>
      <xdr:row>97</xdr:row>
      <xdr:rowOff>61635</xdr:rowOff>
    </xdr:to>
    <xdr:sp macro="" textlink="">
      <xdr:nvSpPr>
        <xdr:cNvPr id="254" name="楕円 253"/>
        <xdr:cNvSpPr/>
      </xdr:nvSpPr>
      <xdr:spPr>
        <a:xfrm>
          <a:off x="4584700" y="1659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109912</xdr:rowOff>
    </xdr:from>
    <xdr:ext cx="534377" cy="259045"/>
    <xdr:sp macro="" textlink="">
      <xdr:nvSpPr>
        <xdr:cNvPr id="255" name="扶助費該当値テキスト"/>
        <xdr:cNvSpPr txBox="1"/>
      </xdr:nvSpPr>
      <xdr:spPr>
        <a:xfrm>
          <a:off x="4686300" y="165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121906</xdr:rowOff>
    </xdr:from>
    <xdr:to>
      <xdr:col>20</xdr:col>
      <xdr:colOff>38100</xdr:colOff>
      <xdr:row>96</xdr:row>
      <xdr:rowOff>52056</xdr:rowOff>
    </xdr:to>
    <xdr:sp macro="" textlink="">
      <xdr:nvSpPr>
        <xdr:cNvPr id="256" name="楕円 255"/>
        <xdr:cNvSpPr/>
      </xdr:nvSpPr>
      <xdr:spPr>
        <a:xfrm>
          <a:off x="3746500" y="1640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43183</xdr:rowOff>
    </xdr:from>
    <xdr:ext cx="534377" cy="259045"/>
    <xdr:sp macro="" textlink="">
      <xdr:nvSpPr>
        <xdr:cNvPr id="257" name="テキスト ボックス 256"/>
        <xdr:cNvSpPr txBox="1"/>
      </xdr:nvSpPr>
      <xdr:spPr>
        <a:xfrm>
          <a:off x="3530111" y="1650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83587</xdr:rowOff>
    </xdr:from>
    <xdr:to>
      <xdr:col>15</xdr:col>
      <xdr:colOff>101600</xdr:colOff>
      <xdr:row>98</xdr:row>
      <xdr:rowOff>13737</xdr:rowOff>
    </xdr:to>
    <xdr:sp macro="" textlink="">
      <xdr:nvSpPr>
        <xdr:cNvPr id="258" name="楕円 257"/>
        <xdr:cNvSpPr/>
      </xdr:nvSpPr>
      <xdr:spPr>
        <a:xfrm>
          <a:off x="2857500" y="1671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4864</xdr:rowOff>
    </xdr:from>
    <xdr:ext cx="534377" cy="259045"/>
    <xdr:sp macro="" textlink="">
      <xdr:nvSpPr>
        <xdr:cNvPr id="259" name="テキスト ボックス 258"/>
        <xdr:cNvSpPr txBox="1"/>
      </xdr:nvSpPr>
      <xdr:spPr>
        <a:xfrm>
          <a:off x="2641111" y="1680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7214</xdr:rowOff>
    </xdr:from>
    <xdr:to>
      <xdr:col>10</xdr:col>
      <xdr:colOff>165100</xdr:colOff>
      <xdr:row>97</xdr:row>
      <xdr:rowOff>108814</xdr:rowOff>
    </xdr:to>
    <xdr:sp macro="" textlink="">
      <xdr:nvSpPr>
        <xdr:cNvPr id="260" name="楕円 259"/>
        <xdr:cNvSpPr/>
      </xdr:nvSpPr>
      <xdr:spPr>
        <a:xfrm>
          <a:off x="1968500" y="1663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99941</xdr:rowOff>
    </xdr:from>
    <xdr:ext cx="534377" cy="259045"/>
    <xdr:sp macro="" textlink="">
      <xdr:nvSpPr>
        <xdr:cNvPr id="261" name="テキスト ボックス 260"/>
        <xdr:cNvSpPr txBox="1"/>
      </xdr:nvSpPr>
      <xdr:spPr>
        <a:xfrm>
          <a:off x="1752111" y="1673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45565</xdr:rowOff>
    </xdr:from>
    <xdr:to>
      <xdr:col>6</xdr:col>
      <xdr:colOff>38100</xdr:colOff>
      <xdr:row>97</xdr:row>
      <xdr:rowOff>147165</xdr:rowOff>
    </xdr:to>
    <xdr:sp macro="" textlink="">
      <xdr:nvSpPr>
        <xdr:cNvPr id="262" name="楕円 261"/>
        <xdr:cNvSpPr/>
      </xdr:nvSpPr>
      <xdr:spPr>
        <a:xfrm>
          <a:off x="1079500" y="1667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138292</xdr:rowOff>
    </xdr:from>
    <xdr:ext cx="534377" cy="259045"/>
    <xdr:sp macro="" textlink="">
      <xdr:nvSpPr>
        <xdr:cNvPr id="263" name="テキスト ボックス 262"/>
        <xdr:cNvSpPr txBox="1"/>
      </xdr:nvSpPr>
      <xdr:spPr>
        <a:xfrm>
          <a:off x="863111" y="1676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71636</xdr:rowOff>
    </xdr:from>
    <xdr:to>
      <xdr:col>55</xdr:col>
      <xdr:colOff>0</xdr:colOff>
      <xdr:row>36</xdr:row>
      <xdr:rowOff>170666</xdr:rowOff>
    </xdr:to>
    <xdr:cxnSp macro="">
      <xdr:nvCxnSpPr>
        <xdr:cNvPr id="294" name="直線コネクタ 293"/>
        <xdr:cNvCxnSpPr/>
      </xdr:nvCxnSpPr>
      <xdr:spPr>
        <a:xfrm flipV="1">
          <a:off x="9639300" y="6243836"/>
          <a:ext cx="838200" cy="9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48497</xdr:rowOff>
    </xdr:from>
    <xdr:ext cx="599010" cy="259045"/>
    <xdr:sp macro="" textlink="">
      <xdr:nvSpPr>
        <xdr:cNvPr id="295" name="補助費等平均値テキスト"/>
        <xdr:cNvSpPr txBox="1"/>
      </xdr:nvSpPr>
      <xdr:spPr>
        <a:xfrm>
          <a:off x="10528300" y="6220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93056</xdr:rowOff>
    </xdr:from>
    <xdr:to>
      <xdr:col>50</xdr:col>
      <xdr:colOff>114300</xdr:colOff>
      <xdr:row>36</xdr:row>
      <xdr:rowOff>170666</xdr:rowOff>
    </xdr:to>
    <xdr:cxnSp macro="">
      <xdr:nvCxnSpPr>
        <xdr:cNvPr id="297" name="直線コネクタ 296"/>
        <xdr:cNvCxnSpPr/>
      </xdr:nvCxnSpPr>
      <xdr:spPr>
        <a:xfrm>
          <a:off x="8750300" y="5922356"/>
          <a:ext cx="889000" cy="4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52758</xdr:rowOff>
    </xdr:from>
    <xdr:ext cx="599010" cy="259045"/>
    <xdr:sp macro="" textlink="">
      <xdr:nvSpPr>
        <xdr:cNvPr id="299" name="テキスト ボックス 298"/>
        <xdr:cNvSpPr txBox="1"/>
      </xdr:nvSpPr>
      <xdr:spPr>
        <a:xfrm>
          <a:off x="9339795" y="60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93056</xdr:rowOff>
    </xdr:from>
    <xdr:to>
      <xdr:col>45</xdr:col>
      <xdr:colOff>177800</xdr:colOff>
      <xdr:row>37</xdr:row>
      <xdr:rowOff>92380</xdr:rowOff>
    </xdr:to>
    <xdr:cxnSp macro="">
      <xdr:nvCxnSpPr>
        <xdr:cNvPr id="300" name="直線コネクタ 299"/>
        <xdr:cNvCxnSpPr/>
      </xdr:nvCxnSpPr>
      <xdr:spPr>
        <a:xfrm flipV="1">
          <a:off x="7861300" y="5922356"/>
          <a:ext cx="889000" cy="5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60926</xdr:rowOff>
    </xdr:from>
    <xdr:ext cx="599010" cy="259045"/>
    <xdr:sp macro="" textlink="">
      <xdr:nvSpPr>
        <xdr:cNvPr id="302" name="テキスト ボックス 301"/>
        <xdr:cNvSpPr txBox="1"/>
      </xdr:nvSpPr>
      <xdr:spPr>
        <a:xfrm>
          <a:off x="8450795" y="606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160029</xdr:rowOff>
    </xdr:from>
    <xdr:to>
      <xdr:col>41</xdr:col>
      <xdr:colOff>50800</xdr:colOff>
      <xdr:row>37</xdr:row>
      <xdr:rowOff>92380</xdr:rowOff>
    </xdr:to>
    <xdr:cxnSp macro="">
      <xdr:nvCxnSpPr>
        <xdr:cNvPr id="303" name="直線コネクタ 302"/>
        <xdr:cNvCxnSpPr/>
      </xdr:nvCxnSpPr>
      <xdr:spPr>
        <a:xfrm>
          <a:off x="6972300" y="6332229"/>
          <a:ext cx="889000" cy="10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102979</xdr:rowOff>
    </xdr:from>
    <xdr:to>
      <xdr:col>41</xdr:col>
      <xdr:colOff>101600</xdr:colOff>
      <xdr:row>38</xdr:row>
      <xdr:rowOff>33128</xdr:rowOff>
    </xdr:to>
    <xdr:sp macro="" textlink="">
      <xdr:nvSpPr>
        <xdr:cNvPr id="304" name="フローチャート: 判断 303"/>
        <xdr:cNvSpPr/>
      </xdr:nvSpPr>
      <xdr:spPr>
        <a:xfrm>
          <a:off x="7810500" y="644662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24255</xdr:rowOff>
    </xdr:from>
    <xdr:ext cx="534377" cy="259045"/>
    <xdr:sp macro="" textlink="">
      <xdr:nvSpPr>
        <xdr:cNvPr id="305" name="テキスト ボックス 304"/>
        <xdr:cNvSpPr txBox="1"/>
      </xdr:nvSpPr>
      <xdr:spPr>
        <a:xfrm>
          <a:off x="7594111" y="653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107697</xdr:rowOff>
    </xdr:from>
    <xdr:to>
      <xdr:col>36</xdr:col>
      <xdr:colOff>165100</xdr:colOff>
      <xdr:row>38</xdr:row>
      <xdr:rowOff>37847</xdr:rowOff>
    </xdr:to>
    <xdr:sp macro="" textlink="">
      <xdr:nvSpPr>
        <xdr:cNvPr id="306" name="フローチャート: 判断 305"/>
        <xdr:cNvSpPr/>
      </xdr:nvSpPr>
      <xdr:spPr>
        <a:xfrm>
          <a:off x="6921500" y="645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28974</xdr:rowOff>
    </xdr:from>
    <xdr:ext cx="534377" cy="259045"/>
    <xdr:sp macro="" textlink="">
      <xdr:nvSpPr>
        <xdr:cNvPr id="307" name="テキスト ボックス 306"/>
        <xdr:cNvSpPr txBox="1"/>
      </xdr:nvSpPr>
      <xdr:spPr>
        <a:xfrm>
          <a:off x="6705111" y="654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20836</xdr:rowOff>
    </xdr:from>
    <xdr:to>
      <xdr:col>55</xdr:col>
      <xdr:colOff>50800</xdr:colOff>
      <xdr:row>36</xdr:row>
      <xdr:rowOff>122436</xdr:rowOff>
    </xdr:to>
    <xdr:sp macro="" textlink="">
      <xdr:nvSpPr>
        <xdr:cNvPr id="313" name="楕円 312"/>
        <xdr:cNvSpPr/>
      </xdr:nvSpPr>
      <xdr:spPr>
        <a:xfrm>
          <a:off x="10426700" y="619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43713</xdr:rowOff>
    </xdr:from>
    <xdr:ext cx="599010" cy="259045"/>
    <xdr:sp macro="" textlink="">
      <xdr:nvSpPr>
        <xdr:cNvPr id="314" name="補助費等該当値テキスト"/>
        <xdr:cNvSpPr txBox="1"/>
      </xdr:nvSpPr>
      <xdr:spPr>
        <a:xfrm>
          <a:off x="10528300" y="6044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119866</xdr:rowOff>
    </xdr:from>
    <xdr:to>
      <xdr:col>50</xdr:col>
      <xdr:colOff>165100</xdr:colOff>
      <xdr:row>37</xdr:row>
      <xdr:rowOff>50016</xdr:rowOff>
    </xdr:to>
    <xdr:sp macro="" textlink="">
      <xdr:nvSpPr>
        <xdr:cNvPr id="315" name="楕円 314"/>
        <xdr:cNvSpPr/>
      </xdr:nvSpPr>
      <xdr:spPr>
        <a:xfrm>
          <a:off x="9588500" y="629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41143</xdr:rowOff>
    </xdr:from>
    <xdr:ext cx="599010" cy="259045"/>
    <xdr:sp macro="" textlink="">
      <xdr:nvSpPr>
        <xdr:cNvPr id="316" name="テキスト ボックス 315"/>
        <xdr:cNvSpPr txBox="1"/>
      </xdr:nvSpPr>
      <xdr:spPr>
        <a:xfrm>
          <a:off x="9339795" y="638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42256</xdr:rowOff>
    </xdr:from>
    <xdr:to>
      <xdr:col>46</xdr:col>
      <xdr:colOff>38100</xdr:colOff>
      <xdr:row>34</xdr:row>
      <xdr:rowOff>143856</xdr:rowOff>
    </xdr:to>
    <xdr:sp macro="" textlink="">
      <xdr:nvSpPr>
        <xdr:cNvPr id="317" name="楕円 316"/>
        <xdr:cNvSpPr/>
      </xdr:nvSpPr>
      <xdr:spPr>
        <a:xfrm>
          <a:off x="8699500" y="587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160383</xdr:rowOff>
    </xdr:from>
    <xdr:ext cx="599010" cy="259045"/>
    <xdr:sp macro="" textlink="">
      <xdr:nvSpPr>
        <xdr:cNvPr id="318" name="テキスト ボックス 317"/>
        <xdr:cNvSpPr txBox="1"/>
      </xdr:nvSpPr>
      <xdr:spPr>
        <a:xfrm>
          <a:off x="8450795" y="564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41580</xdr:rowOff>
    </xdr:from>
    <xdr:to>
      <xdr:col>41</xdr:col>
      <xdr:colOff>101600</xdr:colOff>
      <xdr:row>37</xdr:row>
      <xdr:rowOff>143180</xdr:rowOff>
    </xdr:to>
    <xdr:sp macro="" textlink="">
      <xdr:nvSpPr>
        <xdr:cNvPr id="319" name="楕円 318"/>
        <xdr:cNvSpPr/>
      </xdr:nvSpPr>
      <xdr:spPr>
        <a:xfrm>
          <a:off x="7810500" y="63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159707</xdr:rowOff>
    </xdr:from>
    <xdr:ext cx="599010" cy="259045"/>
    <xdr:sp macro="" textlink="">
      <xdr:nvSpPr>
        <xdr:cNvPr id="320" name="テキスト ボックス 319"/>
        <xdr:cNvSpPr txBox="1"/>
      </xdr:nvSpPr>
      <xdr:spPr>
        <a:xfrm>
          <a:off x="7561795" y="616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109229</xdr:rowOff>
    </xdr:from>
    <xdr:to>
      <xdr:col>36</xdr:col>
      <xdr:colOff>165100</xdr:colOff>
      <xdr:row>37</xdr:row>
      <xdr:rowOff>39379</xdr:rowOff>
    </xdr:to>
    <xdr:sp macro="" textlink="">
      <xdr:nvSpPr>
        <xdr:cNvPr id="321" name="楕円 320"/>
        <xdr:cNvSpPr/>
      </xdr:nvSpPr>
      <xdr:spPr>
        <a:xfrm>
          <a:off x="6921500" y="628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55906</xdr:rowOff>
    </xdr:from>
    <xdr:ext cx="599010" cy="259045"/>
    <xdr:sp macro="" textlink="">
      <xdr:nvSpPr>
        <xdr:cNvPr id="322" name="テキスト ボックス 321"/>
        <xdr:cNvSpPr txBox="1"/>
      </xdr:nvSpPr>
      <xdr:spPr>
        <a:xfrm>
          <a:off x="6672795" y="605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71551</xdr:rowOff>
    </xdr:from>
    <xdr:to>
      <xdr:col>55</xdr:col>
      <xdr:colOff>0</xdr:colOff>
      <xdr:row>58</xdr:row>
      <xdr:rowOff>29518</xdr:rowOff>
    </xdr:to>
    <xdr:cxnSp macro="">
      <xdr:nvCxnSpPr>
        <xdr:cNvPr id="351" name="直線コネクタ 350"/>
        <xdr:cNvCxnSpPr/>
      </xdr:nvCxnSpPr>
      <xdr:spPr>
        <a:xfrm flipV="1">
          <a:off x="9639300" y="9672751"/>
          <a:ext cx="838200" cy="30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129091</xdr:rowOff>
    </xdr:from>
    <xdr:ext cx="599010" cy="259045"/>
    <xdr:sp macro="" textlink="">
      <xdr:nvSpPr>
        <xdr:cNvPr id="352" name="普通建設事業費平均値テキスト"/>
        <xdr:cNvSpPr txBox="1"/>
      </xdr:nvSpPr>
      <xdr:spPr>
        <a:xfrm>
          <a:off x="10528300" y="9901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29518</xdr:rowOff>
    </xdr:from>
    <xdr:to>
      <xdr:col>50</xdr:col>
      <xdr:colOff>114300</xdr:colOff>
      <xdr:row>58</xdr:row>
      <xdr:rowOff>64935</xdr:rowOff>
    </xdr:to>
    <xdr:cxnSp macro="">
      <xdr:nvCxnSpPr>
        <xdr:cNvPr id="354" name="直線コネクタ 353"/>
        <xdr:cNvCxnSpPr/>
      </xdr:nvCxnSpPr>
      <xdr:spPr>
        <a:xfrm flipV="1">
          <a:off x="8750300" y="9973618"/>
          <a:ext cx="889000" cy="3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82056</xdr:rowOff>
    </xdr:from>
    <xdr:ext cx="599010" cy="259045"/>
    <xdr:sp macro="" textlink="">
      <xdr:nvSpPr>
        <xdr:cNvPr id="356" name="テキスト ボックス 355"/>
        <xdr:cNvSpPr txBox="1"/>
      </xdr:nvSpPr>
      <xdr:spPr>
        <a:xfrm>
          <a:off x="9339795" y="10026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64935</xdr:rowOff>
    </xdr:from>
    <xdr:to>
      <xdr:col>45</xdr:col>
      <xdr:colOff>177800</xdr:colOff>
      <xdr:row>58</xdr:row>
      <xdr:rowOff>80982</xdr:rowOff>
    </xdr:to>
    <xdr:cxnSp macro="">
      <xdr:nvCxnSpPr>
        <xdr:cNvPr id="357" name="直線コネクタ 356"/>
        <xdr:cNvCxnSpPr/>
      </xdr:nvCxnSpPr>
      <xdr:spPr>
        <a:xfrm flipV="1">
          <a:off x="7861300" y="10009035"/>
          <a:ext cx="889000" cy="1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123980</xdr:rowOff>
    </xdr:from>
    <xdr:ext cx="599010" cy="259045"/>
    <xdr:sp macro="" textlink="">
      <xdr:nvSpPr>
        <xdr:cNvPr id="359" name="テキスト ボックス 358"/>
        <xdr:cNvSpPr txBox="1"/>
      </xdr:nvSpPr>
      <xdr:spPr>
        <a:xfrm>
          <a:off x="8450795" y="972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80982</xdr:rowOff>
    </xdr:from>
    <xdr:to>
      <xdr:col>41</xdr:col>
      <xdr:colOff>50800</xdr:colOff>
      <xdr:row>58</xdr:row>
      <xdr:rowOff>104747</xdr:rowOff>
    </xdr:to>
    <xdr:cxnSp macro="">
      <xdr:nvCxnSpPr>
        <xdr:cNvPr id="360" name="直線コネクタ 359"/>
        <xdr:cNvCxnSpPr/>
      </xdr:nvCxnSpPr>
      <xdr:spPr>
        <a:xfrm flipV="1">
          <a:off x="6972300" y="10025082"/>
          <a:ext cx="889000" cy="2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33795</xdr:rowOff>
    </xdr:from>
    <xdr:to>
      <xdr:col>41</xdr:col>
      <xdr:colOff>101600</xdr:colOff>
      <xdr:row>58</xdr:row>
      <xdr:rowOff>135395</xdr:rowOff>
    </xdr:to>
    <xdr:sp macro="" textlink="">
      <xdr:nvSpPr>
        <xdr:cNvPr id="361" name="フローチャート: 判断 360"/>
        <xdr:cNvSpPr/>
      </xdr:nvSpPr>
      <xdr:spPr>
        <a:xfrm>
          <a:off x="7810500" y="997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126522</xdr:rowOff>
    </xdr:from>
    <xdr:ext cx="599010" cy="259045"/>
    <xdr:sp macro="" textlink="">
      <xdr:nvSpPr>
        <xdr:cNvPr id="362" name="テキスト ボックス 361"/>
        <xdr:cNvSpPr txBox="1"/>
      </xdr:nvSpPr>
      <xdr:spPr>
        <a:xfrm>
          <a:off x="7561795" y="1007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52923</xdr:rowOff>
    </xdr:from>
    <xdr:to>
      <xdr:col>36</xdr:col>
      <xdr:colOff>165100</xdr:colOff>
      <xdr:row>58</xdr:row>
      <xdr:rowOff>154523</xdr:rowOff>
    </xdr:to>
    <xdr:sp macro="" textlink="">
      <xdr:nvSpPr>
        <xdr:cNvPr id="363" name="フローチャート: 判断 362"/>
        <xdr:cNvSpPr/>
      </xdr:nvSpPr>
      <xdr:spPr>
        <a:xfrm>
          <a:off x="6921500" y="999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171050</xdr:rowOff>
    </xdr:from>
    <xdr:ext cx="534377" cy="259045"/>
    <xdr:sp macro="" textlink="">
      <xdr:nvSpPr>
        <xdr:cNvPr id="364" name="テキスト ボックス 363"/>
        <xdr:cNvSpPr txBox="1"/>
      </xdr:nvSpPr>
      <xdr:spPr>
        <a:xfrm>
          <a:off x="6705111" y="97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20751</xdr:rowOff>
    </xdr:from>
    <xdr:to>
      <xdr:col>55</xdr:col>
      <xdr:colOff>50800</xdr:colOff>
      <xdr:row>56</xdr:row>
      <xdr:rowOff>122351</xdr:rowOff>
    </xdr:to>
    <xdr:sp macro="" textlink="">
      <xdr:nvSpPr>
        <xdr:cNvPr id="370" name="楕円 369"/>
        <xdr:cNvSpPr/>
      </xdr:nvSpPr>
      <xdr:spPr>
        <a:xfrm>
          <a:off x="10426700" y="962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43628</xdr:rowOff>
    </xdr:from>
    <xdr:ext cx="599010" cy="259045"/>
    <xdr:sp macro="" textlink="">
      <xdr:nvSpPr>
        <xdr:cNvPr id="371" name="普通建設事業費該当値テキスト"/>
        <xdr:cNvSpPr txBox="1"/>
      </xdr:nvSpPr>
      <xdr:spPr>
        <a:xfrm>
          <a:off x="10528300" y="9473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150168</xdr:rowOff>
    </xdr:from>
    <xdr:to>
      <xdr:col>50</xdr:col>
      <xdr:colOff>165100</xdr:colOff>
      <xdr:row>58</xdr:row>
      <xdr:rowOff>80318</xdr:rowOff>
    </xdr:to>
    <xdr:sp macro="" textlink="">
      <xdr:nvSpPr>
        <xdr:cNvPr id="372" name="楕円 371"/>
        <xdr:cNvSpPr/>
      </xdr:nvSpPr>
      <xdr:spPr>
        <a:xfrm>
          <a:off x="9588500" y="992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96845</xdr:rowOff>
    </xdr:from>
    <xdr:ext cx="599010" cy="259045"/>
    <xdr:sp macro="" textlink="">
      <xdr:nvSpPr>
        <xdr:cNvPr id="373" name="テキスト ボックス 372"/>
        <xdr:cNvSpPr txBox="1"/>
      </xdr:nvSpPr>
      <xdr:spPr>
        <a:xfrm>
          <a:off x="9339795" y="969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14135</xdr:rowOff>
    </xdr:from>
    <xdr:to>
      <xdr:col>46</xdr:col>
      <xdr:colOff>38100</xdr:colOff>
      <xdr:row>58</xdr:row>
      <xdr:rowOff>115735</xdr:rowOff>
    </xdr:to>
    <xdr:sp macro="" textlink="">
      <xdr:nvSpPr>
        <xdr:cNvPr id="374" name="楕円 373"/>
        <xdr:cNvSpPr/>
      </xdr:nvSpPr>
      <xdr:spPr>
        <a:xfrm>
          <a:off x="8699500" y="995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106862</xdr:rowOff>
    </xdr:from>
    <xdr:ext cx="599010" cy="259045"/>
    <xdr:sp macro="" textlink="">
      <xdr:nvSpPr>
        <xdr:cNvPr id="375" name="テキスト ボックス 374"/>
        <xdr:cNvSpPr txBox="1"/>
      </xdr:nvSpPr>
      <xdr:spPr>
        <a:xfrm>
          <a:off x="8450795" y="1005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30182</xdr:rowOff>
    </xdr:from>
    <xdr:to>
      <xdr:col>41</xdr:col>
      <xdr:colOff>101600</xdr:colOff>
      <xdr:row>58</xdr:row>
      <xdr:rowOff>131782</xdr:rowOff>
    </xdr:to>
    <xdr:sp macro="" textlink="">
      <xdr:nvSpPr>
        <xdr:cNvPr id="376" name="楕円 375"/>
        <xdr:cNvSpPr/>
      </xdr:nvSpPr>
      <xdr:spPr>
        <a:xfrm>
          <a:off x="7810500" y="99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148309</xdr:rowOff>
    </xdr:from>
    <xdr:ext cx="599010" cy="259045"/>
    <xdr:sp macro="" textlink="">
      <xdr:nvSpPr>
        <xdr:cNvPr id="377" name="テキスト ボックス 376"/>
        <xdr:cNvSpPr txBox="1"/>
      </xdr:nvSpPr>
      <xdr:spPr>
        <a:xfrm>
          <a:off x="7561795" y="9749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53947</xdr:rowOff>
    </xdr:from>
    <xdr:to>
      <xdr:col>36</xdr:col>
      <xdr:colOff>165100</xdr:colOff>
      <xdr:row>58</xdr:row>
      <xdr:rowOff>155547</xdr:rowOff>
    </xdr:to>
    <xdr:sp macro="" textlink="">
      <xdr:nvSpPr>
        <xdr:cNvPr id="378" name="楕円 377"/>
        <xdr:cNvSpPr/>
      </xdr:nvSpPr>
      <xdr:spPr>
        <a:xfrm>
          <a:off x="6921500" y="999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146674</xdr:rowOff>
    </xdr:from>
    <xdr:ext cx="534377" cy="259045"/>
    <xdr:sp macro="" textlink="">
      <xdr:nvSpPr>
        <xdr:cNvPr id="379" name="テキスト ボックス 378"/>
        <xdr:cNvSpPr txBox="1"/>
      </xdr:nvSpPr>
      <xdr:spPr>
        <a:xfrm>
          <a:off x="6705111" y="1009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11739</xdr:rowOff>
    </xdr:from>
    <xdr:to>
      <xdr:col>55</xdr:col>
      <xdr:colOff>0</xdr:colOff>
      <xdr:row>78</xdr:row>
      <xdr:rowOff>149178</xdr:rowOff>
    </xdr:to>
    <xdr:cxnSp macro="">
      <xdr:nvCxnSpPr>
        <xdr:cNvPr id="408" name="直線コネクタ 407"/>
        <xdr:cNvCxnSpPr/>
      </xdr:nvCxnSpPr>
      <xdr:spPr>
        <a:xfrm flipV="1">
          <a:off x="9639300" y="13384839"/>
          <a:ext cx="838200" cy="13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72263</xdr:rowOff>
    </xdr:from>
    <xdr:ext cx="534377" cy="259045"/>
    <xdr:sp macro="" textlink="">
      <xdr:nvSpPr>
        <xdr:cNvPr id="409" name="普通建設事業費 （ うち新規整備　）平均値テキスト"/>
        <xdr:cNvSpPr txBox="1"/>
      </xdr:nvSpPr>
      <xdr:spPr>
        <a:xfrm>
          <a:off x="10528300" y="13445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149178</xdr:rowOff>
    </xdr:from>
    <xdr:to>
      <xdr:col>50</xdr:col>
      <xdr:colOff>114300</xdr:colOff>
      <xdr:row>79</xdr:row>
      <xdr:rowOff>4731</xdr:rowOff>
    </xdr:to>
    <xdr:cxnSp macro="">
      <xdr:nvCxnSpPr>
        <xdr:cNvPr id="411" name="直線コネクタ 410"/>
        <xdr:cNvCxnSpPr/>
      </xdr:nvCxnSpPr>
      <xdr:spPr>
        <a:xfrm flipV="1">
          <a:off x="8750300" y="13522278"/>
          <a:ext cx="889000" cy="2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33298</xdr:rowOff>
    </xdr:from>
    <xdr:ext cx="534377" cy="259045"/>
    <xdr:sp macro="" textlink="">
      <xdr:nvSpPr>
        <xdr:cNvPr id="413" name="テキスト ボックス 412"/>
        <xdr:cNvSpPr txBox="1"/>
      </xdr:nvSpPr>
      <xdr:spPr>
        <a:xfrm>
          <a:off x="9372111" y="1357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4731</xdr:rowOff>
    </xdr:from>
    <xdr:to>
      <xdr:col>45</xdr:col>
      <xdr:colOff>177800</xdr:colOff>
      <xdr:row>79</xdr:row>
      <xdr:rowOff>16914</xdr:rowOff>
    </xdr:to>
    <xdr:cxnSp macro="">
      <xdr:nvCxnSpPr>
        <xdr:cNvPr id="414" name="直線コネクタ 413"/>
        <xdr:cNvCxnSpPr/>
      </xdr:nvCxnSpPr>
      <xdr:spPr>
        <a:xfrm flipV="1">
          <a:off x="7861300" y="13549281"/>
          <a:ext cx="889000" cy="1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62180</xdr:rowOff>
    </xdr:from>
    <xdr:ext cx="534377" cy="259045"/>
    <xdr:sp macro="" textlink="">
      <xdr:nvSpPr>
        <xdr:cNvPr id="416" name="テキスト ボックス 415"/>
        <xdr:cNvSpPr txBox="1"/>
      </xdr:nvSpPr>
      <xdr:spPr>
        <a:xfrm>
          <a:off x="8483111" y="132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163621</xdr:rowOff>
    </xdr:from>
    <xdr:to>
      <xdr:col>41</xdr:col>
      <xdr:colOff>50800</xdr:colOff>
      <xdr:row>79</xdr:row>
      <xdr:rowOff>16914</xdr:rowOff>
    </xdr:to>
    <xdr:cxnSp macro="">
      <xdr:nvCxnSpPr>
        <xdr:cNvPr id="417" name="直線コネクタ 416"/>
        <xdr:cNvCxnSpPr/>
      </xdr:nvCxnSpPr>
      <xdr:spPr>
        <a:xfrm>
          <a:off x="6972300" y="13536721"/>
          <a:ext cx="889000" cy="2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117275</xdr:rowOff>
    </xdr:from>
    <xdr:to>
      <xdr:col>41</xdr:col>
      <xdr:colOff>101600</xdr:colOff>
      <xdr:row>79</xdr:row>
      <xdr:rowOff>47425</xdr:rowOff>
    </xdr:to>
    <xdr:sp macro="" textlink="">
      <xdr:nvSpPr>
        <xdr:cNvPr id="418" name="フローチャート: 判断 417"/>
        <xdr:cNvSpPr/>
      </xdr:nvSpPr>
      <xdr:spPr>
        <a:xfrm>
          <a:off x="7810500" y="1349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63952</xdr:rowOff>
    </xdr:from>
    <xdr:ext cx="534377" cy="259045"/>
    <xdr:sp macro="" textlink="">
      <xdr:nvSpPr>
        <xdr:cNvPr id="419" name="テキスト ボックス 418"/>
        <xdr:cNvSpPr txBox="1"/>
      </xdr:nvSpPr>
      <xdr:spPr>
        <a:xfrm>
          <a:off x="7594111" y="1326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131891</xdr:rowOff>
    </xdr:from>
    <xdr:to>
      <xdr:col>36</xdr:col>
      <xdr:colOff>165100</xdr:colOff>
      <xdr:row>79</xdr:row>
      <xdr:rowOff>62041</xdr:rowOff>
    </xdr:to>
    <xdr:sp macro="" textlink="">
      <xdr:nvSpPr>
        <xdr:cNvPr id="420" name="フローチャート: 判断 419"/>
        <xdr:cNvSpPr/>
      </xdr:nvSpPr>
      <xdr:spPr>
        <a:xfrm>
          <a:off x="6921500" y="135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53168</xdr:rowOff>
    </xdr:from>
    <xdr:ext cx="534377" cy="259045"/>
    <xdr:sp macro="" textlink="">
      <xdr:nvSpPr>
        <xdr:cNvPr id="421" name="テキスト ボックス 420"/>
        <xdr:cNvSpPr txBox="1"/>
      </xdr:nvSpPr>
      <xdr:spPr>
        <a:xfrm>
          <a:off x="6705111" y="135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132389</xdr:rowOff>
    </xdr:from>
    <xdr:to>
      <xdr:col>55</xdr:col>
      <xdr:colOff>50800</xdr:colOff>
      <xdr:row>78</xdr:row>
      <xdr:rowOff>62539</xdr:rowOff>
    </xdr:to>
    <xdr:sp macro="" textlink="">
      <xdr:nvSpPr>
        <xdr:cNvPr id="427" name="楕円 426"/>
        <xdr:cNvSpPr/>
      </xdr:nvSpPr>
      <xdr:spPr>
        <a:xfrm>
          <a:off x="10426700" y="1333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155266</xdr:rowOff>
    </xdr:from>
    <xdr:ext cx="599010" cy="259045"/>
    <xdr:sp macro="" textlink="">
      <xdr:nvSpPr>
        <xdr:cNvPr id="428" name="普通建設事業費 （ うち新規整備　）該当値テキスト"/>
        <xdr:cNvSpPr txBox="1"/>
      </xdr:nvSpPr>
      <xdr:spPr>
        <a:xfrm>
          <a:off x="10528300" y="13185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98378</xdr:rowOff>
    </xdr:from>
    <xdr:to>
      <xdr:col>50</xdr:col>
      <xdr:colOff>165100</xdr:colOff>
      <xdr:row>79</xdr:row>
      <xdr:rowOff>28528</xdr:rowOff>
    </xdr:to>
    <xdr:sp macro="" textlink="">
      <xdr:nvSpPr>
        <xdr:cNvPr id="429" name="楕円 428"/>
        <xdr:cNvSpPr/>
      </xdr:nvSpPr>
      <xdr:spPr>
        <a:xfrm>
          <a:off x="9588500" y="1347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45055</xdr:rowOff>
    </xdr:from>
    <xdr:ext cx="534377" cy="259045"/>
    <xdr:sp macro="" textlink="">
      <xdr:nvSpPr>
        <xdr:cNvPr id="430" name="テキスト ボックス 429"/>
        <xdr:cNvSpPr txBox="1"/>
      </xdr:nvSpPr>
      <xdr:spPr>
        <a:xfrm>
          <a:off x="9372111" y="1324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125381</xdr:rowOff>
    </xdr:from>
    <xdr:to>
      <xdr:col>46</xdr:col>
      <xdr:colOff>38100</xdr:colOff>
      <xdr:row>79</xdr:row>
      <xdr:rowOff>55531</xdr:rowOff>
    </xdr:to>
    <xdr:sp macro="" textlink="">
      <xdr:nvSpPr>
        <xdr:cNvPr id="431" name="楕円 430"/>
        <xdr:cNvSpPr/>
      </xdr:nvSpPr>
      <xdr:spPr>
        <a:xfrm>
          <a:off x="8699500" y="134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46658</xdr:rowOff>
    </xdr:from>
    <xdr:ext cx="534377" cy="259045"/>
    <xdr:sp macro="" textlink="">
      <xdr:nvSpPr>
        <xdr:cNvPr id="432" name="テキスト ボックス 431"/>
        <xdr:cNvSpPr txBox="1"/>
      </xdr:nvSpPr>
      <xdr:spPr>
        <a:xfrm>
          <a:off x="8483111" y="1359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137564</xdr:rowOff>
    </xdr:from>
    <xdr:to>
      <xdr:col>41</xdr:col>
      <xdr:colOff>101600</xdr:colOff>
      <xdr:row>79</xdr:row>
      <xdr:rowOff>67714</xdr:rowOff>
    </xdr:to>
    <xdr:sp macro="" textlink="">
      <xdr:nvSpPr>
        <xdr:cNvPr id="433" name="楕円 432"/>
        <xdr:cNvSpPr/>
      </xdr:nvSpPr>
      <xdr:spPr>
        <a:xfrm>
          <a:off x="7810500" y="1351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58841</xdr:rowOff>
    </xdr:from>
    <xdr:ext cx="534377" cy="259045"/>
    <xdr:sp macro="" textlink="">
      <xdr:nvSpPr>
        <xdr:cNvPr id="434" name="テキスト ボックス 433"/>
        <xdr:cNvSpPr txBox="1"/>
      </xdr:nvSpPr>
      <xdr:spPr>
        <a:xfrm>
          <a:off x="7594111" y="1360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112821</xdr:rowOff>
    </xdr:from>
    <xdr:to>
      <xdr:col>36</xdr:col>
      <xdr:colOff>165100</xdr:colOff>
      <xdr:row>79</xdr:row>
      <xdr:rowOff>42971</xdr:rowOff>
    </xdr:to>
    <xdr:sp macro="" textlink="">
      <xdr:nvSpPr>
        <xdr:cNvPr id="435" name="楕円 434"/>
        <xdr:cNvSpPr/>
      </xdr:nvSpPr>
      <xdr:spPr>
        <a:xfrm>
          <a:off x="6921500" y="1348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59498</xdr:rowOff>
    </xdr:from>
    <xdr:ext cx="534377" cy="259045"/>
    <xdr:sp macro="" textlink="">
      <xdr:nvSpPr>
        <xdr:cNvPr id="436" name="テキスト ボックス 435"/>
        <xdr:cNvSpPr txBox="1"/>
      </xdr:nvSpPr>
      <xdr:spPr>
        <a:xfrm>
          <a:off x="6705111" y="1326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85320</xdr:rowOff>
    </xdr:from>
    <xdr:to>
      <xdr:col>55</xdr:col>
      <xdr:colOff>0</xdr:colOff>
      <xdr:row>97</xdr:row>
      <xdr:rowOff>154068</xdr:rowOff>
    </xdr:to>
    <xdr:cxnSp macro="">
      <xdr:nvCxnSpPr>
        <xdr:cNvPr id="465" name="直線コネクタ 464"/>
        <xdr:cNvCxnSpPr/>
      </xdr:nvCxnSpPr>
      <xdr:spPr>
        <a:xfrm flipV="1">
          <a:off x="9639300" y="16201620"/>
          <a:ext cx="838200" cy="58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13839</xdr:rowOff>
    </xdr:from>
    <xdr:ext cx="534377" cy="259045"/>
    <xdr:sp macro="" textlink="">
      <xdr:nvSpPr>
        <xdr:cNvPr id="466" name="普通建設事業費 （ うち更新整備　）平均値テキスト"/>
        <xdr:cNvSpPr txBox="1"/>
      </xdr:nvSpPr>
      <xdr:spPr>
        <a:xfrm>
          <a:off x="10528300" y="1664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95390</xdr:rowOff>
    </xdr:from>
    <xdr:to>
      <xdr:col>50</xdr:col>
      <xdr:colOff>114300</xdr:colOff>
      <xdr:row>97</xdr:row>
      <xdr:rowOff>154068</xdr:rowOff>
    </xdr:to>
    <xdr:cxnSp macro="">
      <xdr:nvCxnSpPr>
        <xdr:cNvPr id="468" name="直線コネクタ 467"/>
        <xdr:cNvCxnSpPr/>
      </xdr:nvCxnSpPr>
      <xdr:spPr>
        <a:xfrm>
          <a:off x="8750300" y="16726040"/>
          <a:ext cx="889000" cy="5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153999</xdr:rowOff>
    </xdr:from>
    <xdr:ext cx="534377" cy="259045"/>
    <xdr:sp macro="" textlink="">
      <xdr:nvSpPr>
        <xdr:cNvPr id="470" name="テキスト ボックス 469"/>
        <xdr:cNvSpPr txBox="1"/>
      </xdr:nvSpPr>
      <xdr:spPr>
        <a:xfrm>
          <a:off x="9372111" y="164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95390</xdr:rowOff>
    </xdr:from>
    <xdr:to>
      <xdr:col>45</xdr:col>
      <xdr:colOff>177800</xdr:colOff>
      <xdr:row>97</xdr:row>
      <xdr:rowOff>98503</xdr:rowOff>
    </xdr:to>
    <xdr:cxnSp macro="">
      <xdr:nvCxnSpPr>
        <xdr:cNvPr id="471" name="直線コネクタ 470"/>
        <xdr:cNvCxnSpPr/>
      </xdr:nvCxnSpPr>
      <xdr:spPr>
        <a:xfrm flipV="1">
          <a:off x="7861300" y="16726040"/>
          <a:ext cx="889000" cy="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152305</xdr:rowOff>
    </xdr:from>
    <xdr:ext cx="534377" cy="259045"/>
    <xdr:sp macro="" textlink="">
      <xdr:nvSpPr>
        <xdr:cNvPr id="473" name="テキスト ボックス 472"/>
        <xdr:cNvSpPr txBox="1"/>
      </xdr:nvSpPr>
      <xdr:spPr>
        <a:xfrm>
          <a:off x="8483111" y="1678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98503</xdr:rowOff>
    </xdr:from>
    <xdr:to>
      <xdr:col>41</xdr:col>
      <xdr:colOff>50800</xdr:colOff>
      <xdr:row>98</xdr:row>
      <xdr:rowOff>74256</xdr:rowOff>
    </xdr:to>
    <xdr:cxnSp macro="">
      <xdr:nvCxnSpPr>
        <xdr:cNvPr id="474" name="直線コネクタ 473"/>
        <xdr:cNvCxnSpPr/>
      </xdr:nvCxnSpPr>
      <xdr:spPr>
        <a:xfrm flipV="1">
          <a:off x="6972300" y="16729153"/>
          <a:ext cx="889000" cy="14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125746</xdr:rowOff>
    </xdr:from>
    <xdr:to>
      <xdr:col>41</xdr:col>
      <xdr:colOff>101600</xdr:colOff>
      <xdr:row>98</xdr:row>
      <xdr:rowOff>55896</xdr:rowOff>
    </xdr:to>
    <xdr:sp macro="" textlink="">
      <xdr:nvSpPr>
        <xdr:cNvPr id="475" name="フローチャート: 判断 474"/>
        <xdr:cNvSpPr/>
      </xdr:nvSpPr>
      <xdr:spPr>
        <a:xfrm>
          <a:off x="7810500" y="1675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47023</xdr:rowOff>
    </xdr:from>
    <xdr:ext cx="534377" cy="259045"/>
    <xdr:sp macro="" textlink="">
      <xdr:nvSpPr>
        <xdr:cNvPr id="476" name="テキスト ボックス 475"/>
        <xdr:cNvSpPr txBox="1"/>
      </xdr:nvSpPr>
      <xdr:spPr>
        <a:xfrm>
          <a:off x="7594111" y="1684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147292</xdr:rowOff>
    </xdr:from>
    <xdr:to>
      <xdr:col>36</xdr:col>
      <xdr:colOff>165100</xdr:colOff>
      <xdr:row>98</xdr:row>
      <xdr:rowOff>77442</xdr:rowOff>
    </xdr:to>
    <xdr:sp macro="" textlink="">
      <xdr:nvSpPr>
        <xdr:cNvPr id="477" name="フローチャート: 判断 476"/>
        <xdr:cNvSpPr/>
      </xdr:nvSpPr>
      <xdr:spPr>
        <a:xfrm>
          <a:off x="6921500" y="1677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93969</xdr:rowOff>
    </xdr:from>
    <xdr:ext cx="534377" cy="259045"/>
    <xdr:sp macro="" textlink="">
      <xdr:nvSpPr>
        <xdr:cNvPr id="478" name="テキスト ボックス 477"/>
        <xdr:cNvSpPr txBox="1"/>
      </xdr:nvSpPr>
      <xdr:spPr>
        <a:xfrm>
          <a:off x="6705111" y="1655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34520</xdr:rowOff>
    </xdr:from>
    <xdr:to>
      <xdr:col>55</xdr:col>
      <xdr:colOff>50800</xdr:colOff>
      <xdr:row>94</xdr:row>
      <xdr:rowOff>136120</xdr:rowOff>
    </xdr:to>
    <xdr:sp macro="" textlink="">
      <xdr:nvSpPr>
        <xdr:cNvPr id="484" name="楕円 483"/>
        <xdr:cNvSpPr/>
      </xdr:nvSpPr>
      <xdr:spPr>
        <a:xfrm>
          <a:off x="10426700" y="161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57397</xdr:rowOff>
    </xdr:from>
    <xdr:ext cx="599010" cy="259045"/>
    <xdr:sp macro="" textlink="">
      <xdr:nvSpPr>
        <xdr:cNvPr id="485" name="普通建設事業費 （ うち更新整備　）該当値テキスト"/>
        <xdr:cNvSpPr txBox="1"/>
      </xdr:nvSpPr>
      <xdr:spPr>
        <a:xfrm>
          <a:off x="10528300" y="16002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103268</xdr:rowOff>
    </xdr:from>
    <xdr:to>
      <xdr:col>50</xdr:col>
      <xdr:colOff>165100</xdr:colOff>
      <xdr:row>98</xdr:row>
      <xdr:rowOff>33418</xdr:rowOff>
    </xdr:to>
    <xdr:sp macro="" textlink="">
      <xdr:nvSpPr>
        <xdr:cNvPr id="486" name="楕円 485"/>
        <xdr:cNvSpPr/>
      </xdr:nvSpPr>
      <xdr:spPr>
        <a:xfrm>
          <a:off x="9588500" y="1673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24545</xdr:rowOff>
    </xdr:from>
    <xdr:ext cx="534377" cy="259045"/>
    <xdr:sp macro="" textlink="">
      <xdr:nvSpPr>
        <xdr:cNvPr id="487" name="テキスト ボックス 486"/>
        <xdr:cNvSpPr txBox="1"/>
      </xdr:nvSpPr>
      <xdr:spPr>
        <a:xfrm>
          <a:off x="9372111" y="1682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44590</xdr:rowOff>
    </xdr:from>
    <xdr:to>
      <xdr:col>46</xdr:col>
      <xdr:colOff>38100</xdr:colOff>
      <xdr:row>97</xdr:row>
      <xdr:rowOff>146190</xdr:rowOff>
    </xdr:to>
    <xdr:sp macro="" textlink="">
      <xdr:nvSpPr>
        <xdr:cNvPr id="488" name="楕円 487"/>
        <xdr:cNvSpPr/>
      </xdr:nvSpPr>
      <xdr:spPr>
        <a:xfrm>
          <a:off x="8699500" y="166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162717</xdr:rowOff>
    </xdr:from>
    <xdr:ext cx="534377" cy="259045"/>
    <xdr:sp macro="" textlink="">
      <xdr:nvSpPr>
        <xdr:cNvPr id="489" name="テキスト ボックス 488"/>
        <xdr:cNvSpPr txBox="1"/>
      </xdr:nvSpPr>
      <xdr:spPr>
        <a:xfrm>
          <a:off x="8483111" y="1645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47703</xdr:rowOff>
    </xdr:from>
    <xdr:to>
      <xdr:col>41</xdr:col>
      <xdr:colOff>101600</xdr:colOff>
      <xdr:row>97</xdr:row>
      <xdr:rowOff>149303</xdr:rowOff>
    </xdr:to>
    <xdr:sp macro="" textlink="">
      <xdr:nvSpPr>
        <xdr:cNvPr id="490" name="楕円 489"/>
        <xdr:cNvSpPr/>
      </xdr:nvSpPr>
      <xdr:spPr>
        <a:xfrm>
          <a:off x="7810500" y="1667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165830</xdr:rowOff>
    </xdr:from>
    <xdr:ext cx="534377" cy="259045"/>
    <xdr:sp macro="" textlink="">
      <xdr:nvSpPr>
        <xdr:cNvPr id="491" name="テキスト ボックス 490"/>
        <xdr:cNvSpPr txBox="1"/>
      </xdr:nvSpPr>
      <xdr:spPr>
        <a:xfrm>
          <a:off x="7594111" y="164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23456</xdr:rowOff>
    </xdr:from>
    <xdr:to>
      <xdr:col>36</xdr:col>
      <xdr:colOff>165100</xdr:colOff>
      <xdr:row>98</xdr:row>
      <xdr:rowOff>125056</xdr:rowOff>
    </xdr:to>
    <xdr:sp macro="" textlink="">
      <xdr:nvSpPr>
        <xdr:cNvPr id="492" name="楕円 491"/>
        <xdr:cNvSpPr/>
      </xdr:nvSpPr>
      <xdr:spPr>
        <a:xfrm>
          <a:off x="6921500" y="1682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116183</xdr:rowOff>
    </xdr:from>
    <xdr:ext cx="534377" cy="259045"/>
    <xdr:sp macro="" textlink="">
      <xdr:nvSpPr>
        <xdr:cNvPr id="493" name="テキスト ボックス 492"/>
        <xdr:cNvSpPr txBox="1"/>
      </xdr:nvSpPr>
      <xdr:spPr>
        <a:xfrm>
          <a:off x="6705111" y="1691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139791</xdr:rowOff>
    </xdr:from>
    <xdr:to>
      <xdr:col>85</xdr:col>
      <xdr:colOff>127000</xdr:colOff>
      <xdr:row>39</xdr:row>
      <xdr:rowOff>4186</xdr:rowOff>
    </xdr:to>
    <xdr:cxnSp macro="">
      <xdr:nvCxnSpPr>
        <xdr:cNvPr id="522" name="直線コネクタ 521"/>
        <xdr:cNvCxnSpPr/>
      </xdr:nvCxnSpPr>
      <xdr:spPr>
        <a:xfrm>
          <a:off x="15481300" y="6311991"/>
          <a:ext cx="838200" cy="37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124472</xdr:rowOff>
    </xdr:from>
    <xdr:ext cx="469744" cy="259045"/>
    <xdr:sp macro="" textlink="">
      <xdr:nvSpPr>
        <xdr:cNvPr id="523" name="災害復旧事業費平均値テキスト"/>
        <xdr:cNvSpPr txBox="1"/>
      </xdr:nvSpPr>
      <xdr:spPr>
        <a:xfrm>
          <a:off x="16370300" y="6468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128186</xdr:rowOff>
    </xdr:from>
    <xdr:to>
      <xdr:col>81</xdr:col>
      <xdr:colOff>50800</xdr:colOff>
      <xdr:row>36</xdr:row>
      <xdr:rowOff>139791</xdr:rowOff>
    </xdr:to>
    <xdr:cxnSp macro="">
      <xdr:nvCxnSpPr>
        <xdr:cNvPr id="525" name="直線コネクタ 524"/>
        <xdr:cNvCxnSpPr/>
      </xdr:nvCxnSpPr>
      <xdr:spPr>
        <a:xfrm>
          <a:off x="14592300" y="6300386"/>
          <a:ext cx="889000" cy="1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9514</xdr:rowOff>
    </xdr:from>
    <xdr:ext cx="534377" cy="259045"/>
    <xdr:sp macro="" textlink="">
      <xdr:nvSpPr>
        <xdr:cNvPr id="527" name="テキスト ボックス 526"/>
        <xdr:cNvSpPr txBox="1"/>
      </xdr:nvSpPr>
      <xdr:spPr>
        <a:xfrm>
          <a:off x="15214111" y="669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128186</xdr:rowOff>
    </xdr:from>
    <xdr:to>
      <xdr:col>76</xdr:col>
      <xdr:colOff>114300</xdr:colOff>
      <xdr:row>36</xdr:row>
      <xdr:rowOff>137932</xdr:rowOff>
    </xdr:to>
    <xdr:cxnSp macro="">
      <xdr:nvCxnSpPr>
        <xdr:cNvPr id="528" name="直線コネクタ 527"/>
        <xdr:cNvCxnSpPr/>
      </xdr:nvCxnSpPr>
      <xdr:spPr>
        <a:xfrm flipV="1">
          <a:off x="13703300" y="6300386"/>
          <a:ext cx="889000" cy="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157540</xdr:rowOff>
    </xdr:from>
    <xdr:ext cx="534377" cy="259045"/>
    <xdr:sp macro="" textlink="">
      <xdr:nvSpPr>
        <xdr:cNvPr id="530" name="テキスト ボックス 529"/>
        <xdr:cNvSpPr txBox="1"/>
      </xdr:nvSpPr>
      <xdr:spPr>
        <a:xfrm>
          <a:off x="14325111" y="667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137932</xdr:rowOff>
    </xdr:from>
    <xdr:to>
      <xdr:col>71</xdr:col>
      <xdr:colOff>177800</xdr:colOff>
      <xdr:row>38</xdr:row>
      <xdr:rowOff>35931</xdr:rowOff>
    </xdr:to>
    <xdr:cxnSp macro="">
      <xdr:nvCxnSpPr>
        <xdr:cNvPr id="531" name="直線コネクタ 530"/>
        <xdr:cNvCxnSpPr/>
      </xdr:nvCxnSpPr>
      <xdr:spPr>
        <a:xfrm flipV="1">
          <a:off x="12814300" y="6310132"/>
          <a:ext cx="889000" cy="24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115296</xdr:rowOff>
    </xdr:from>
    <xdr:to>
      <xdr:col>72</xdr:col>
      <xdr:colOff>38100</xdr:colOff>
      <xdr:row>39</xdr:row>
      <xdr:rowOff>45446</xdr:rowOff>
    </xdr:to>
    <xdr:sp macro="" textlink="">
      <xdr:nvSpPr>
        <xdr:cNvPr id="532" name="フローチャート: 判断 531"/>
        <xdr:cNvSpPr/>
      </xdr:nvSpPr>
      <xdr:spPr>
        <a:xfrm>
          <a:off x="13652500" y="663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36573</xdr:rowOff>
    </xdr:from>
    <xdr:ext cx="469744" cy="259045"/>
    <xdr:sp macro="" textlink="">
      <xdr:nvSpPr>
        <xdr:cNvPr id="533" name="テキスト ボックス 532"/>
        <xdr:cNvSpPr txBox="1"/>
      </xdr:nvSpPr>
      <xdr:spPr>
        <a:xfrm>
          <a:off x="13468428" y="6723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129347</xdr:rowOff>
    </xdr:from>
    <xdr:to>
      <xdr:col>67</xdr:col>
      <xdr:colOff>101600</xdr:colOff>
      <xdr:row>39</xdr:row>
      <xdr:rowOff>59497</xdr:rowOff>
    </xdr:to>
    <xdr:sp macro="" textlink="">
      <xdr:nvSpPr>
        <xdr:cNvPr id="534" name="フローチャート: 判断 533"/>
        <xdr:cNvSpPr/>
      </xdr:nvSpPr>
      <xdr:spPr>
        <a:xfrm>
          <a:off x="12763500" y="664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50624</xdr:rowOff>
    </xdr:from>
    <xdr:ext cx="469744" cy="259045"/>
    <xdr:sp macro="" textlink="">
      <xdr:nvSpPr>
        <xdr:cNvPr id="535" name="テキスト ボックス 534"/>
        <xdr:cNvSpPr txBox="1"/>
      </xdr:nvSpPr>
      <xdr:spPr>
        <a:xfrm>
          <a:off x="12579428" y="673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124836</xdr:rowOff>
    </xdr:from>
    <xdr:to>
      <xdr:col>85</xdr:col>
      <xdr:colOff>177800</xdr:colOff>
      <xdr:row>39</xdr:row>
      <xdr:rowOff>54986</xdr:rowOff>
    </xdr:to>
    <xdr:sp macro="" textlink="">
      <xdr:nvSpPr>
        <xdr:cNvPr id="541" name="楕円 540"/>
        <xdr:cNvSpPr/>
      </xdr:nvSpPr>
      <xdr:spPr>
        <a:xfrm>
          <a:off x="16268700" y="663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80022</xdr:rowOff>
    </xdr:from>
    <xdr:ext cx="469744" cy="259045"/>
    <xdr:sp macro="" textlink="">
      <xdr:nvSpPr>
        <xdr:cNvPr id="542" name="災害復旧事業費該当値テキスト"/>
        <xdr:cNvSpPr txBox="1"/>
      </xdr:nvSpPr>
      <xdr:spPr>
        <a:xfrm>
          <a:off x="16370300" y="659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88991</xdr:rowOff>
    </xdr:from>
    <xdr:to>
      <xdr:col>81</xdr:col>
      <xdr:colOff>101600</xdr:colOff>
      <xdr:row>37</xdr:row>
      <xdr:rowOff>19141</xdr:rowOff>
    </xdr:to>
    <xdr:sp macro="" textlink="">
      <xdr:nvSpPr>
        <xdr:cNvPr id="543" name="楕円 542"/>
        <xdr:cNvSpPr/>
      </xdr:nvSpPr>
      <xdr:spPr>
        <a:xfrm>
          <a:off x="15430500" y="626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35668</xdr:rowOff>
    </xdr:from>
    <xdr:ext cx="534377" cy="259045"/>
    <xdr:sp macro="" textlink="">
      <xdr:nvSpPr>
        <xdr:cNvPr id="544" name="テキスト ボックス 543"/>
        <xdr:cNvSpPr txBox="1"/>
      </xdr:nvSpPr>
      <xdr:spPr>
        <a:xfrm>
          <a:off x="15214111" y="603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77386</xdr:rowOff>
    </xdr:from>
    <xdr:to>
      <xdr:col>76</xdr:col>
      <xdr:colOff>165100</xdr:colOff>
      <xdr:row>37</xdr:row>
      <xdr:rowOff>7536</xdr:rowOff>
    </xdr:to>
    <xdr:sp macro="" textlink="">
      <xdr:nvSpPr>
        <xdr:cNvPr id="545" name="楕円 544"/>
        <xdr:cNvSpPr/>
      </xdr:nvSpPr>
      <xdr:spPr>
        <a:xfrm>
          <a:off x="14541500" y="624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24063</xdr:rowOff>
    </xdr:from>
    <xdr:ext cx="534377" cy="259045"/>
    <xdr:sp macro="" textlink="">
      <xdr:nvSpPr>
        <xdr:cNvPr id="546" name="テキスト ボックス 545"/>
        <xdr:cNvSpPr txBox="1"/>
      </xdr:nvSpPr>
      <xdr:spPr>
        <a:xfrm>
          <a:off x="14325111" y="602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87132</xdr:rowOff>
    </xdr:from>
    <xdr:to>
      <xdr:col>72</xdr:col>
      <xdr:colOff>38100</xdr:colOff>
      <xdr:row>37</xdr:row>
      <xdr:rowOff>17282</xdr:rowOff>
    </xdr:to>
    <xdr:sp macro="" textlink="">
      <xdr:nvSpPr>
        <xdr:cNvPr id="547" name="楕円 546"/>
        <xdr:cNvSpPr/>
      </xdr:nvSpPr>
      <xdr:spPr>
        <a:xfrm>
          <a:off x="13652500" y="625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33809</xdr:rowOff>
    </xdr:from>
    <xdr:ext cx="534377" cy="259045"/>
    <xdr:sp macro="" textlink="">
      <xdr:nvSpPr>
        <xdr:cNvPr id="548" name="テキスト ボックス 547"/>
        <xdr:cNvSpPr txBox="1"/>
      </xdr:nvSpPr>
      <xdr:spPr>
        <a:xfrm>
          <a:off x="13436111" y="603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156581</xdr:rowOff>
    </xdr:from>
    <xdr:to>
      <xdr:col>67</xdr:col>
      <xdr:colOff>101600</xdr:colOff>
      <xdr:row>38</xdr:row>
      <xdr:rowOff>86731</xdr:rowOff>
    </xdr:to>
    <xdr:sp macro="" textlink="">
      <xdr:nvSpPr>
        <xdr:cNvPr id="549" name="楕円 548"/>
        <xdr:cNvSpPr/>
      </xdr:nvSpPr>
      <xdr:spPr>
        <a:xfrm>
          <a:off x="12763500" y="650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103258</xdr:rowOff>
    </xdr:from>
    <xdr:ext cx="534377" cy="259045"/>
    <xdr:sp macro="" textlink="">
      <xdr:nvSpPr>
        <xdr:cNvPr id="550" name="テキスト ボックス 549"/>
        <xdr:cNvSpPr txBox="1"/>
      </xdr:nvSpPr>
      <xdr:spPr>
        <a:xfrm>
          <a:off x="12547111" y="627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8723</xdr:rowOff>
    </xdr:from>
    <xdr:to>
      <xdr:col>85</xdr:col>
      <xdr:colOff>127000</xdr:colOff>
      <xdr:row>77</xdr:row>
      <xdr:rowOff>18455</xdr:rowOff>
    </xdr:to>
    <xdr:cxnSp macro="">
      <xdr:nvCxnSpPr>
        <xdr:cNvPr id="628" name="直線コネクタ 627"/>
        <xdr:cNvCxnSpPr/>
      </xdr:nvCxnSpPr>
      <xdr:spPr>
        <a:xfrm flipV="1">
          <a:off x="15481300" y="13210373"/>
          <a:ext cx="838200" cy="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154309</xdr:rowOff>
    </xdr:from>
    <xdr:ext cx="534377" cy="259045"/>
    <xdr:sp macro="" textlink="">
      <xdr:nvSpPr>
        <xdr:cNvPr id="629" name="公債費平均値テキスト"/>
        <xdr:cNvSpPr txBox="1"/>
      </xdr:nvSpPr>
      <xdr:spPr>
        <a:xfrm>
          <a:off x="16370300" y="13184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18455</xdr:rowOff>
    </xdr:from>
    <xdr:to>
      <xdr:col>81</xdr:col>
      <xdr:colOff>50800</xdr:colOff>
      <xdr:row>77</xdr:row>
      <xdr:rowOff>84634</xdr:rowOff>
    </xdr:to>
    <xdr:cxnSp macro="">
      <xdr:nvCxnSpPr>
        <xdr:cNvPr id="631" name="直線コネクタ 630"/>
        <xdr:cNvCxnSpPr/>
      </xdr:nvCxnSpPr>
      <xdr:spPr>
        <a:xfrm flipV="1">
          <a:off x="14592300" y="13220105"/>
          <a:ext cx="889000" cy="6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109504</xdr:rowOff>
    </xdr:from>
    <xdr:ext cx="534377" cy="259045"/>
    <xdr:sp macro="" textlink="">
      <xdr:nvSpPr>
        <xdr:cNvPr id="633" name="テキスト ボックス 632"/>
        <xdr:cNvSpPr txBox="1"/>
      </xdr:nvSpPr>
      <xdr:spPr>
        <a:xfrm>
          <a:off x="15214111" y="1331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76831</xdr:rowOff>
    </xdr:from>
    <xdr:to>
      <xdr:col>76</xdr:col>
      <xdr:colOff>114300</xdr:colOff>
      <xdr:row>77</xdr:row>
      <xdr:rowOff>84634</xdr:rowOff>
    </xdr:to>
    <xdr:cxnSp macro="">
      <xdr:nvCxnSpPr>
        <xdr:cNvPr id="634" name="直線コネクタ 633"/>
        <xdr:cNvCxnSpPr/>
      </xdr:nvCxnSpPr>
      <xdr:spPr>
        <a:xfrm>
          <a:off x="13703300" y="13278481"/>
          <a:ext cx="889000" cy="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152712</xdr:rowOff>
    </xdr:from>
    <xdr:ext cx="534377" cy="259045"/>
    <xdr:sp macro="" textlink="">
      <xdr:nvSpPr>
        <xdr:cNvPr id="636" name="テキスト ボックス 635"/>
        <xdr:cNvSpPr txBox="1"/>
      </xdr:nvSpPr>
      <xdr:spPr>
        <a:xfrm>
          <a:off x="14325111" y="1335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76831</xdr:rowOff>
    </xdr:from>
    <xdr:to>
      <xdr:col>71</xdr:col>
      <xdr:colOff>177800</xdr:colOff>
      <xdr:row>77</xdr:row>
      <xdr:rowOff>106065</xdr:rowOff>
    </xdr:to>
    <xdr:cxnSp macro="">
      <xdr:nvCxnSpPr>
        <xdr:cNvPr id="637" name="直線コネクタ 636"/>
        <xdr:cNvCxnSpPr/>
      </xdr:nvCxnSpPr>
      <xdr:spPr>
        <a:xfrm flipV="1">
          <a:off x="12814300" y="13278481"/>
          <a:ext cx="889000" cy="2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130600</xdr:rowOff>
    </xdr:from>
    <xdr:to>
      <xdr:col>72</xdr:col>
      <xdr:colOff>38100</xdr:colOff>
      <xdr:row>78</xdr:row>
      <xdr:rowOff>60750</xdr:rowOff>
    </xdr:to>
    <xdr:sp macro="" textlink="">
      <xdr:nvSpPr>
        <xdr:cNvPr id="638" name="フローチャート: 判断 637"/>
        <xdr:cNvSpPr/>
      </xdr:nvSpPr>
      <xdr:spPr>
        <a:xfrm>
          <a:off x="13652500" y="1333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51877</xdr:rowOff>
    </xdr:from>
    <xdr:ext cx="534377" cy="259045"/>
    <xdr:sp macro="" textlink="">
      <xdr:nvSpPr>
        <xdr:cNvPr id="639" name="テキスト ボックス 638"/>
        <xdr:cNvSpPr txBox="1"/>
      </xdr:nvSpPr>
      <xdr:spPr>
        <a:xfrm>
          <a:off x="13436111" y="1342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137074</xdr:rowOff>
    </xdr:from>
    <xdr:to>
      <xdr:col>67</xdr:col>
      <xdr:colOff>101600</xdr:colOff>
      <xdr:row>78</xdr:row>
      <xdr:rowOff>67224</xdr:rowOff>
    </xdr:to>
    <xdr:sp macro="" textlink="">
      <xdr:nvSpPr>
        <xdr:cNvPr id="640" name="フローチャート: 判断 639"/>
        <xdr:cNvSpPr/>
      </xdr:nvSpPr>
      <xdr:spPr>
        <a:xfrm>
          <a:off x="12763500" y="1333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58351</xdr:rowOff>
    </xdr:from>
    <xdr:ext cx="534377" cy="259045"/>
    <xdr:sp macro="" textlink="">
      <xdr:nvSpPr>
        <xdr:cNvPr id="641" name="テキスト ボックス 640"/>
        <xdr:cNvSpPr txBox="1"/>
      </xdr:nvSpPr>
      <xdr:spPr>
        <a:xfrm>
          <a:off x="12547111" y="1343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129373</xdr:rowOff>
    </xdr:from>
    <xdr:to>
      <xdr:col>85</xdr:col>
      <xdr:colOff>177800</xdr:colOff>
      <xdr:row>77</xdr:row>
      <xdr:rowOff>59523</xdr:rowOff>
    </xdr:to>
    <xdr:sp macro="" textlink="">
      <xdr:nvSpPr>
        <xdr:cNvPr id="647" name="楕円 646"/>
        <xdr:cNvSpPr/>
      </xdr:nvSpPr>
      <xdr:spPr>
        <a:xfrm>
          <a:off x="16268700" y="1315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152250</xdr:rowOff>
    </xdr:from>
    <xdr:ext cx="534377" cy="259045"/>
    <xdr:sp macro="" textlink="">
      <xdr:nvSpPr>
        <xdr:cNvPr id="648" name="公債費該当値テキスト"/>
        <xdr:cNvSpPr txBox="1"/>
      </xdr:nvSpPr>
      <xdr:spPr>
        <a:xfrm>
          <a:off x="16370300" y="1301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139105</xdr:rowOff>
    </xdr:from>
    <xdr:to>
      <xdr:col>81</xdr:col>
      <xdr:colOff>101600</xdr:colOff>
      <xdr:row>77</xdr:row>
      <xdr:rowOff>69255</xdr:rowOff>
    </xdr:to>
    <xdr:sp macro="" textlink="">
      <xdr:nvSpPr>
        <xdr:cNvPr id="649" name="楕円 648"/>
        <xdr:cNvSpPr/>
      </xdr:nvSpPr>
      <xdr:spPr>
        <a:xfrm>
          <a:off x="15430500" y="1316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85782</xdr:rowOff>
    </xdr:from>
    <xdr:ext cx="534377" cy="259045"/>
    <xdr:sp macro="" textlink="">
      <xdr:nvSpPr>
        <xdr:cNvPr id="650" name="テキスト ボックス 649"/>
        <xdr:cNvSpPr txBox="1"/>
      </xdr:nvSpPr>
      <xdr:spPr>
        <a:xfrm>
          <a:off x="15214111" y="1294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33834</xdr:rowOff>
    </xdr:from>
    <xdr:to>
      <xdr:col>76</xdr:col>
      <xdr:colOff>165100</xdr:colOff>
      <xdr:row>77</xdr:row>
      <xdr:rowOff>135434</xdr:rowOff>
    </xdr:to>
    <xdr:sp macro="" textlink="">
      <xdr:nvSpPr>
        <xdr:cNvPr id="651" name="楕円 650"/>
        <xdr:cNvSpPr/>
      </xdr:nvSpPr>
      <xdr:spPr>
        <a:xfrm>
          <a:off x="14541500" y="132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151961</xdr:rowOff>
    </xdr:from>
    <xdr:ext cx="534377" cy="259045"/>
    <xdr:sp macro="" textlink="">
      <xdr:nvSpPr>
        <xdr:cNvPr id="652" name="テキスト ボックス 651"/>
        <xdr:cNvSpPr txBox="1"/>
      </xdr:nvSpPr>
      <xdr:spPr>
        <a:xfrm>
          <a:off x="14325111" y="1301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26031</xdr:rowOff>
    </xdr:from>
    <xdr:to>
      <xdr:col>72</xdr:col>
      <xdr:colOff>38100</xdr:colOff>
      <xdr:row>77</xdr:row>
      <xdr:rowOff>127631</xdr:rowOff>
    </xdr:to>
    <xdr:sp macro="" textlink="">
      <xdr:nvSpPr>
        <xdr:cNvPr id="653" name="楕円 652"/>
        <xdr:cNvSpPr/>
      </xdr:nvSpPr>
      <xdr:spPr>
        <a:xfrm>
          <a:off x="13652500" y="1322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144158</xdr:rowOff>
    </xdr:from>
    <xdr:ext cx="534377" cy="259045"/>
    <xdr:sp macro="" textlink="">
      <xdr:nvSpPr>
        <xdr:cNvPr id="654" name="テキスト ボックス 653"/>
        <xdr:cNvSpPr txBox="1"/>
      </xdr:nvSpPr>
      <xdr:spPr>
        <a:xfrm>
          <a:off x="13436111" y="1300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55265</xdr:rowOff>
    </xdr:from>
    <xdr:to>
      <xdr:col>67</xdr:col>
      <xdr:colOff>101600</xdr:colOff>
      <xdr:row>77</xdr:row>
      <xdr:rowOff>156865</xdr:rowOff>
    </xdr:to>
    <xdr:sp macro="" textlink="">
      <xdr:nvSpPr>
        <xdr:cNvPr id="655" name="楕円 654"/>
        <xdr:cNvSpPr/>
      </xdr:nvSpPr>
      <xdr:spPr>
        <a:xfrm>
          <a:off x="12763500" y="132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1942</xdr:rowOff>
    </xdr:from>
    <xdr:ext cx="534377" cy="259045"/>
    <xdr:sp macro="" textlink="">
      <xdr:nvSpPr>
        <xdr:cNvPr id="656" name="テキスト ボックス 655"/>
        <xdr:cNvSpPr txBox="1"/>
      </xdr:nvSpPr>
      <xdr:spPr>
        <a:xfrm>
          <a:off x="12547111" y="1303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120295</xdr:rowOff>
    </xdr:from>
    <xdr:to>
      <xdr:col>85</xdr:col>
      <xdr:colOff>127000</xdr:colOff>
      <xdr:row>98</xdr:row>
      <xdr:rowOff>127960</xdr:rowOff>
    </xdr:to>
    <xdr:cxnSp macro="">
      <xdr:nvCxnSpPr>
        <xdr:cNvPr id="685" name="直線コネクタ 684"/>
        <xdr:cNvCxnSpPr/>
      </xdr:nvCxnSpPr>
      <xdr:spPr>
        <a:xfrm flipV="1">
          <a:off x="15481300" y="16922395"/>
          <a:ext cx="838200" cy="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46550</xdr:rowOff>
    </xdr:from>
    <xdr:ext cx="534377" cy="259045"/>
    <xdr:sp macro="" textlink="">
      <xdr:nvSpPr>
        <xdr:cNvPr id="686" name="積立金平均値テキスト"/>
        <xdr:cNvSpPr txBox="1"/>
      </xdr:nvSpPr>
      <xdr:spPr>
        <a:xfrm>
          <a:off x="16370300" y="1667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127960</xdr:rowOff>
    </xdr:from>
    <xdr:to>
      <xdr:col>81</xdr:col>
      <xdr:colOff>50800</xdr:colOff>
      <xdr:row>99</xdr:row>
      <xdr:rowOff>5460</xdr:rowOff>
    </xdr:to>
    <xdr:cxnSp macro="">
      <xdr:nvCxnSpPr>
        <xdr:cNvPr id="688" name="直線コネクタ 687"/>
        <xdr:cNvCxnSpPr/>
      </xdr:nvCxnSpPr>
      <xdr:spPr>
        <a:xfrm flipV="1">
          <a:off x="14592300" y="16930060"/>
          <a:ext cx="889000" cy="4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130974</xdr:rowOff>
    </xdr:from>
    <xdr:ext cx="534377" cy="259045"/>
    <xdr:sp macro="" textlink="">
      <xdr:nvSpPr>
        <xdr:cNvPr id="690" name="テキスト ボックス 689"/>
        <xdr:cNvSpPr txBox="1"/>
      </xdr:nvSpPr>
      <xdr:spPr>
        <a:xfrm>
          <a:off x="15214111" y="165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117444</xdr:rowOff>
    </xdr:from>
    <xdr:to>
      <xdr:col>76</xdr:col>
      <xdr:colOff>114300</xdr:colOff>
      <xdr:row>99</xdr:row>
      <xdr:rowOff>5460</xdr:rowOff>
    </xdr:to>
    <xdr:cxnSp macro="">
      <xdr:nvCxnSpPr>
        <xdr:cNvPr id="691" name="直線コネクタ 690"/>
        <xdr:cNvCxnSpPr/>
      </xdr:nvCxnSpPr>
      <xdr:spPr>
        <a:xfrm>
          <a:off x="13703300" y="16919544"/>
          <a:ext cx="889000" cy="5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13381</xdr:rowOff>
    </xdr:from>
    <xdr:ext cx="534377" cy="259045"/>
    <xdr:sp macro="" textlink="">
      <xdr:nvSpPr>
        <xdr:cNvPr id="693" name="テキスト ボックス 692"/>
        <xdr:cNvSpPr txBox="1"/>
      </xdr:nvSpPr>
      <xdr:spPr>
        <a:xfrm>
          <a:off x="14325111" y="1664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117444</xdr:rowOff>
    </xdr:from>
    <xdr:to>
      <xdr:col>71</xdr:col>
      <xdr:colOff>177800</xdr:colOff>
      <xdr:row>99</xdr:row>
      <xdr:rowOff>26665</xdr:rowOff>
    </xdr:to>
    <xdr:cxnSp macro="">
      <xdr:nvCxnSpPr>
        <xdr:cNvPr id="694" name="直線コネクタ 693"/>
        <xdr:cNvCxnSpPr/>
      </xdr:nvCxnSpPr>
      <xdr:spPr>
        <a:xfrm flipV="1">
          <a:off x="12814300" y="16919544"/>
          <a:ext cx="889000" cy="8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116167</xdr:rowOff>
    </xdr:from>
    <xdr:to>
      <xdr:col>72</xdr:col>
      <xdr:colOff>38100</xdr:colOff>
      <xdr:row>99</xdr:row>
      <xdr:rowOff>46317</xdr:rowOff>
    </xdr:to>
    <xdr:sp macro="" textlink="">
      <xdr:nvSpPr>
        <xdr:cNvPr id="695" name="フローチャート: 判断 694"/>
        <xdr:cNvSpPr/>
      </xdr:nvSpPr>
      <xdr:spPr>
        <a:xfrm>
          <a:off x="13652500" y="1691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37444</xdr:rowOff>
    </xdr:from>
    <xdr:ext cx="534377" cy="259045"/>
    <xdr:sp macro="" textlink="">
      <xdr:nvSpPr>
        <xdr:cNvPr id="696" name="テキスト ボックス 695"/>
        <xdr:cNvSpPr txBox="1"/>
      </xdr:nvSpPr>
      <xdr:spPr>
        <a:xfrm>
          <a:off x="13436111" y="1701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116475</xdr:rowOff>
    </xdr:from>
    <xdr:to>
      <xdr:col>67</xdr:col>
      <xdr:colOff>101600</xdr:colOff>
      <xdr:row>99</xdr:row>
      <xdr:rowOff>46625</xdr:rowOff>
    </xdr:to>
    <xdr:sp macro="" textlink="">
      <xdr:nvSpPr>
        <xdr:cNvPr id="697" name="フローチャート: 判断 696"/>
        <xdr:cNvSpPr/>
      </xdr:nvSpPr>
      <xdr:spPr>
        <a:xfrm>
          <a:off x="12763500" y="1691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63152</xdr:rowOff>
    </xdr:from>
    <xdr:ext cx="534377" cy="259045"/>
    <xdr:sp macro="" textlink="">
      <xdr:nvSpPr>
        <xdr:cNvPr id="698" name="テキスト ボックス 697"/>
        <xdr:cNvSpPr txBox="1"/>
      </xdr:nvSpPr>
      <xdr:spPr>
        <a:xfrm>
          <a:off x="12547111" y="1669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69495</xdr:rowOff>
    </xdr:from>
    <xdr:to>
      <xdr:col>85</xdr:col>
      <xdr:colOff>177800</xdr:colOff>
      <xdr:row>98</xdr:row>
      <xdr:rowOff>171095</xdr:rowOff>
    </xdr:to>
    <xdr:sp macro="" textlink="">
      <xdr:nvSpPr>
        <xdr:cNvPr id="704" name="楕円 703"/>
        <xdr:cNvSpPr/>
      </xdr:nvSpPr>
      <xdr:spPr>
        <a:xfrm>
          <a:off x="16268700" y="1687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2099</xdr:rowOff>
    </xdr:from>
    <xdr:ext cx="534377" cy="259045"/>
    <xdr:sp macro="" textlink="">
      <xdr:nvSpPr>
        <xdr:cNvPr id="705" name="積立金該当値テキスト"/>
        <xdr:cNvSpPr txBox="1"/>
      </xdr:nvSpPr>
      <xdr:spPr>
        <a:xfrm>
          <a:off x="16370300" y="1680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77160</xdr:rowOff>
    </xdr:from>
    <xdr:to>
      <xdr:col>81</xdr:col>
      <xdr:colOff>101600</xdr:colOff>
      <xdr:row>99</xdr:row>
      <xdr:rowOff>7310</xdr:rowOff>
    </xdr:to>
    <xdr:sp macro="" textlink="">
      <xdr:nvSpPr>
        <xdr:cNvPr id="706" name="楕円 705"/>
        <xdr:cNvSpPr/>
      </xdr:nvSpPr>
      <xdr:spPr>
        <a:xfrm>
          <a:off x="15430500" y="1687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169887</xdr:rowOff>
    </xdr:from>
    <xdr:ext cx="534377" cy="259045"/>
    <xdr:sp macro="" textlink="">
      <xdr:nvSpPr>
        <xdr:cNvPr id="707" name="テキスト ボックス 706"/>
        <xdr:cNvSpPr txBox="1"/>
      </xdr:nvSpPr>
      <xdr:spPr>
        <a:xfrm>
          <a:off x="15214111" y="1697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126110</xdr:rowOff>
    </xdr:from>
    <xdr:to>
      <xdr:col>76</xdr:col>
      <xdr:colOff>165100</xdr:colOff>
      <xdr:row>99</xdr:row>
      <xdr:rowOff>56260</xdr:rowOff>
    </xdr:to>
    <xdr:sp macro="" textlink="">
      <xdr:nvSpPr>
        <xdr:cNvPr id="708" name="楕円 707"/>
        <xdr:cNvSpPr/>
      </xdr:nvSpPr>
      <xdr:spPr>
        <a:xfrm>
          <a:off x="14541500" y="1692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47387</xdr:rowOff>
    </xdr:from>
    <xdr:ext cx="534377" cy="259045"/>
    <xdr:sp macro="" textlink="">
      <xdr:nvSpPr>
        <xdr:cNvPr id="709" name="テキスト ボックス 708"/>
        <xdr:cNvSpPr txBox="1"/>
      </xdr:nvSpPr>
      <xdr:spPr>
        <a:xfrm>
          <a:off x="14325111" y="1702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66644</xdr:rowOff>
    </xdr:from>
    <xdr:to>
      <xdr:col>72</xdr:col>
      <xdr:colOff>38100</xdr:colOff>
      <xdr:row>98</xdr:row>
      <xdr:rowOff>168244</xdr:rowOff>
    </xdr:to>
    <xdr:sp macro="" textlink="">
      <xdr:nvSpPr>
        <xdr:cNvPr id="710" name="楕円 709"/>
        <xdr:cNvSpPr/>
      </xdr:nvSpPr>
      <xdr:spPr>
        <a:xfrm>
          <a:off x="13652500" y="1686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13321</xdr:rowOff>
    </xdr:from>
    <xdr:ext cx="534377" cy="259045"/>
    <xdr:sp macro="" textlink="">
      <xdr:nvSpPr>
        <xdr:cNvPr id="711" name="テキスト ボックス 710"/>
        <xdr:cNvSpPr txBox="1"/>
      </xdr:nvSpPr>
      <xdr:spPr>
        <a:xfrm>
          <a:off x="13436111" y="1664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147315</xdr:rowOff>
    </xdr:from>
    <xdr:to>
      <xdr:col>67</xdr:col>
      <xdr:colOff>101600</xdr:colOff>
      <xdr:row>99</xdr:row>
      <xdr:rowOff>77465</xdr:rowOff>
    </xdr:to>
    <xdr:sp macro="" textlink="">
      <xdr:nvSpPr>
        <xdr:cNvPr id="712" name="楕円 711"/>
        <xdr:cNvSpPr/>
      </xdr:nvSpPr>
      <xdr:spPr>
        <a:xfrm>
          <a:off x="12763500" y="1694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68592</xdr:rowOff>
    </xdr:from>
    <xdr:ext cx="469744" cy="259045"/>
    <xdr:sp macro="" textlink="">
      <xdr:nvSpPr>
        <xdr:cNvPr id="713" name="テキスト ボックス 712"/>
        <xdr:cNvSpPr txBox="1"/>
      </xdr:nvSpPr>
      <xdr:spPr>
        <a:xfrm>
          <a:off x="12579428" y="1704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1" name="投資及び出資金平均値テキスト"/>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5" name="テキスト ボックス 744"/>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158952</xdr:rowOff>
    </xdr:from>
    <xdr:ext cx="469744" cy="259045"/>
    <xdr:sp macro="" textlink="">
      <xdr:nvSpPr>
        <xdr:cNvPr id="748" name="テキスト ボックス 747"/>
        <xdr:cNvSpPr txBox="1"/>
      </xdr:nvSpPr>
      <xdr:spPr>
        <a:xfrm>
          <a:off x="20199428" y="63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36596</xdr:rowOff>
    </xdr:from>
    <xdr:to>
      <xdr:col>102</xdr:col>
      <xdr:colOff>165100</xdr:colOff>
      <xdr:row>38</xdr:row>
      <xdr:rowOff>138196</xdr:rowOff>
    </xdr:to>
    <xdr:sp macro="" textlink="">
      <xdr:nvSpPr>
        <xdr:cNvPr id="750" name="フローチャート: 判断 749"/>
        <xdr:cNvSpPr/>
      </xdr:nvSpPr>
      <xdr:spPr>
        <a:xfrm>
          <a:off x="19494500" y="655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154723</xdr:rowOff>
    </xdr:from>
    <xdr:ext cx="469744" cy="259045"/>
    <xdr:sp macro="" textlink="">
      <xdr:nvSpPr>
        <xdr:cNvPr id="751" name="テキスト ボックス 750"/>
        <xdr:cNvSpPr txBox="1"/>
      </xdr:nvSpPr>
      <xdr:spPr>
        <a:xfrm>
          <a:off x="19310428" y="632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25052</xdr:rowOff>
    </xdr:from>
    <xdr:to>
      <xdr:col>98</xdr:col>
      <xdr:colOff>38100</xdr:colOff>
      <xdr:row>38</xdr:row>
      <xdr:rowOff>126652</xdr:rowOff>
    </xdr:to>
    <xdr:sp macro="" textlink="">
      <xdr:nvSpPr>
        <xdr:cNvPr id="752" name="フローチャート: 判断 751"/>
        <xdr:cNvSpPr/>
      </xdr:nvSpPr>
      <xdr:spPr>
        <a:xfrm>
          <a:off x="18605500" y="65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143179</xdr:rowOff>
    </xdr:from>
    <xdr:ext cx="469744" cy="259045"/>
    <xdr:sp macro="" textlink="">
      <xdr:nvSpPr>
        <xdr:cNvPr id="753" name="テキスト ボックス 752"/>
        <xdr:cNvSpPr txBox="1"/>
      </xdr:nvSpPr>
      <xdr:spPr>
        <a:xfrm>
          <a:off x="18421428" y="631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249299" cy="259045"/>
    <xdr:sp macro="" textlink="">
      <xdr:nvSpPr>
        <xdr:cNvPr id="760" name="投資及び出資金該当値テキスト"/>
        <xdr:cNvSpPr txBox="1"/>
      </xdr:nvSpPr>
      <xdr:spPr>
        <a:xfrm>
          <a:off x="22212300" y="6523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135350</xdr:rowOff>
    </xdr:from>
    <xdr:to>
      <xdr:col>116</xdr:col>
      <xdr:colOff>63500</xdr:colOff>
      <xdr:row>58</xdr:row>
      <xdr:rowOff>135757</xdr:rowOff>
    </xdr:to>
    <xdr:cxnSp macro="">
      <xdr:nvCxnSpPr>
        <xdr:cNvPr id="795" name="直線コネクタ 794"/>
        <xdr:cNvCxnSpPr/>
      </xdr:nvCxnSpPr>
      <xdr:spPr>
        <a:xfrm flipV="1">
          <a:off x="21323300" y="10079450"/>
          <a:ext cx="83820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135757</xdr:rowOff>
    </xdr:from>
    <xdr:to>
      <xdr:col>111</xdr:col>
      <xdr:colOff>177800</xdr:colOff>
      <xdr:row>58</xdr:row>
      <xdr:rowOff>137393</xdr:rowOff>
    </xdr:to>
    <xdr:cxnSp macro="">
      <xdr:nvCxnSpPr>
        <xdr:cNvPr id="798" name="直線コネクタ 797"/>
        <xdr:cNvCxnSpPr/>
      </xdr:nvCxnSpPr>
      <xdr:spPr>
        <a:xfrm flipV="1">
          <a:off x="20434300" y="10079857"/>
          <a:ext cx="889000" cy="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137393</xdr:rowOff>
    </xdr:from>
    <xdr:to>
      <xdr:col>107</xdr:col>
      <xdr:colOff>50800</xdr:colOff>
      <xdr:row>58</xdr:row>
      <xdr:rowOff>139252</xdr:rowOff>
    </xdr:to>
    <xdr:cxnSp macro="">
      <xdr:nvCxnSpPr>
        <xdr:cNvPr id="801" name="直線コネクタ 800"/>
        <xdr:cNvCxnSpPr/>
      </xdr:nvCxnSpPr>
      <xdr:spPr>
        <a:xfrm flipV="1">
          <a:off x="19545300" y="10081493"/>
          <a:ext cx="889000" cy="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27544</xdr:rowOff>
    </xdr:from>
    <xdr:ext cx="469744" cy="259045"/>
    <xdr:sp macro="" textlink="">
      <xdr:nvSpPr>
        <xdr:cNvPr id="803" name="テキスト ボックス 802"/>
        <xdr:cNvSpPr txBox="1"/>
      </xdr:nvSpPr>
      <xdr:spPr>
        <a:xfrm>
          <a:off x="20199428" y="98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139252</xdr:rowOff>
    </xdr:from>
    <xdr:to>
      <xdr:col>102</xdr:col>
      <xdr:colOff>114300</xdr:colOff>
      <xdr:row>58</xdr:row>
      <xdr:rowOff>139259</xdr:rowOff>
    </xdr:to>
    <xdr:cxnSp macro="">
      <xdr:nvCxnSpPr>
        <xdr:cNvPr id="804" name="直線コネクタ 803"/>
        <xdr:cNvCxnSpPr/>
      </xdr:nvCxnSpPr>
      <xdr:spPr>
        <a:xfrm flipV="1">
          <a:off x="18656300" y="10083352"/>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83514</xdr:rowOff>
    </xdr:from>
    <xdr:to>
      <xdr:col>102</xdr:col>
      <xdr:colOff>165100</xdr:colOff>
      <xdr:row>59</xdr:row>
      <xdr:rowOff>13664</xdr:rowOff>
    </xdr:to>
    <xdr:sp macro="" textlink="">
      <xdr:nvSpPr>
        <xdr:cNvPr id="805" name="フローチャート: 判断 804"/>
        <xdr:cNvSpPr/>
      </xdr:nvSpPr>
      <xdr:spPr>
        <a:xfrm>
          <a:off x="19494500" y="1002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30191</xdr:rowOff>
    </xdr:from>
    <xdr:ext cx="469744" cy="259045"/>
    <xdr:sp macro="" textlink="">
      <xdr:nvSpPr>
        <xdr:cNvPr id="806" name="テキスト ボックス 805"/>
        <xdr:cNvSpPr txBox="1"/>
      </xdr:nvSpPr>
      <xdr:spPr>
        <a:xfrm>
          <a:off x="19310428" y="980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83980</xdr:rowOff>
    </xdr:from>
    <xdr:to>
      <xdr:col>98</xdr:col>
      <xdr:colOff>38100</xdr:colOff>
      <xdr:row>59</xdr:row>
      <xdr:rowOff>14130</xdr:rowOff>
    </xdr:to>
    <xdr:sp macro="" textlink="">
      <xdr:nvSpPr>
        <xdr:cNvPr id="807" name="フローチャート: 判断 806"/>
        <xdr:cNvSpPr/>
      </xdr:nvSpPr>
      <xdr:spPr>
        <a:xfrm>
          <a:off x="18605500" y="100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30657</xdr:rowOff>
    </xdr:from>
    <xdr:ext cx="469744" cy="259045"/>
    <xdr:sp macro="" textlink="">
      <xdr:nvSpPr>
        <xdr:cNvPr id="808" name="テキスト ボックス 807"/>
        <xdr:cNvSpPr txBox="1"/>
      </xdr:nvSpPr>
      <xdr:spPr>
        <a:xfrm>
          <a:off x="18421428" y="98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84550</xdr:rowOff>
    </xdr:from>
    <xdr:to>
      <xdr:col>116</xdr:col>
      <xdr:colOff>114300</xdr:colOff>
      <xdr:row>59</xdr:row>
      <xdr:rowOff>14700</xdr:rowOff>
    </xdr:to>
    <xdr:sp macro="" textlink="">
      <xdr:nvSpPr>
        <xdr:cNvPr id="814" name="楕円 813"/>
        <xdr:cNvSpPr/>
      </xdr:nvSpPr>
      <xdr:spPr>
        <a:xfrm>
          <a:off x="22110700" y="100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469744" cy="259045"/>
    <xdr:sp macro="" textlink="">
      <xdr:nvSpPr>
        <xdr:cNvPr id="815" name="貸付金該当値テキスト"/>
        <xdr:cNvSpPr txBox="1"/>
      </xdr:nvSpPr>
      <xdr:spPr>
        <a:xfrm>
          <a:off x="22212300" y="998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84957</xdr:rowOff>
    </xdr:from>
    <xdr:to>
      <xdr:col>112</xdr:col>
      <xdr:colOff>38100</xdr:colOff>
      <xdr:row>59</xdr:row>
      <xdr:rowOff>15107</xdr:rowOff>
    </xdr:to>
    <xdr:sp macro="" textlink="">
      <xdr:nvSpPr>
        <xdr:cNvPr id="816" name="楕円 815"/>
        <xdr:cNvSpPr/>
      </xdr:nvSpPr>
      <xdr:spPr>
        <a:xfrm>
          <a:off x="21272500" y="1002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6234</xdr:rowOff>
    </xdr:from>
    <xdr:ext cx="469744" cy="259045"/>
    <xdr:sp macro="" textlink="">
      <xdr:nvSpPr>
        <xdr:cNvPr id="817" name="テキスト ボックス 816"/>
        <xdr:cNvSpPr txBox="1"/>
      </xdr:nvSpPr>
      <xdr:spPr>
        <a:xfrm>
          <a:off x="21088428" y="1012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86593</xdr:rowOff>
    </xdr:from>
    <xdr:to>
      <xdr:col>107</xdr:col>
      <xdr:colOff>101600</xdr:colOff>
      <xdr:row>59</xdr:row>
      <xdr:rowOff>16743</xdr:rowOff>
    </xdr:to>
    <xdr:sp macro="" textlink="">
      <xdr:nvSpPr>
        <xdr:cNvPr id="818" name="楕円 817"/>
        <xdr:cNvSpPr/>
      </xdr:nvSpPr>
      <xdr:spPr>
        <a:xfrm>
          <a:off x="20383500" y="1003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7870</xdr:rowOff>
    </xdr:from>
    <xdr:ext cx="469744" cy="259045"/>
    <xdr:sp macro="" textlink="">
      <xdr:nvSpPr>
        <xdr:cNvPr id="819" name="テキスト ボックス 818"/>
        <xdr:cNvSpPr txBox="1"/>
      </xdr:nvSpPr>
      <xdr:spPr>
        <a:xfrm>
          <a:off x="20199428" y="1012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88452</xdr:rowOff>
    </xdr:from>
    <xdr:to>
      <xdr:col>102</xdr:col>
      <xdr:colOff>165100</xdr:colOff>
      <xdr:row>59</xdr:row>
      <xdr:rowOff>18602</xdr:rowOff>
    </xdr:to>
    <xdr:sp macro="" textlink="">
      <xdr:nvSpPr>
        <xdr:cNvPr id="820" name="楕円 819"/>
        <xdr:cNvSpPr/>
      </xdr:nvSpPr>
      <xdr:spPr>
        <a:xfrm>
          <a:off x="19494500" y="1003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9729</xdr:rowOff>
    </xdr:from>
    <xdr:ext cx="378565" cy="259045"/>
    <xdr:sp macro="" textlink="">
      <xdr:nvSpPr>
        <xdr:cNvPr id="821" name="テキスト ボックス 820"/>
        <xdr:cNvSpPr txBox="1"/>
      </xdr:nvSpPr>
      <xdr:spPr>
        <a:xfrm>
          <a:off x="19356017" y="10125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88459</xdr:rowOff>
    </xdr:from>
    <xdr:to>
      <xdr:col>98</xdr:col>
      <xdr:colOff>38100</xdr:colOff>
      <xdr:row>59</xdr:row>
      <xdr:rowOff>18609</xdr:rowOff>
    </xdr:to>
    <xdr:sp macro="" textlink="">
      <xdr:nvSpPr>
        <xdr:cNvPr id="822" name="楕円 821"/>
        <xdr:cNvSpPr/>
      </xdr:nvSpPr>
      <xdr:spPr>
        <a:xfrm>
          <a:off x="18605500" y="1003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9736</xdr:rowOff>
    </xdr:from>
    <xdr:ext cx="378565" cy="259045"/>
    <xdr:sp macro="" textlink="">
      <xdr:nvSpPr>
        <xdr:cNvPr id="823" name="テキスト ボックス 822"/>
        <xdr:cNvSpPr txBox="1"/>
      </xdr:nvSpPr>
      <xdr:spPr>
        <a:xfrm>
          <a:off x="18467017" y="10125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17538</xdr:rowOff>
    </xdr:from>
    <xdr:to>
      <xdr:col>116</xdr:col>
      <xdr:colOff>63500</xdr:colOff>
      <xdr:row>74</xdr:row>
      <xdr:rowOff>32512</xdr:rowOff>
    </xdr:to>
    <xdr:cxnSp macro="">
      <xdr:nvCxnSpPr>
        <xdr:cNvPr id="852" name="直線コネクタ 851"/>
        <xdr:cNvCxnSpPr/>
      </xdr:nvCxnSpPr>
      <xdr:spPr>
        <a:xfrm flipV="1">
          <a:off x="21323300" y="12704838"/>
          <a:ext cx="838200" cy="1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106139</xdr:rowOff>
    </xdr:from>
    <xdr:ext cx="534377" cy="259045"/>
    <xdr:sp macro="" textlink="">
      <xdr:nvSpPr>
        <xdr:cNvPr id="853" name="繰出金平均値テキスト"/>
        <xdr:cNvSpPr txBox="1"/>
      </xdr:nvSpPr>
      <xdr:spPr>
        <a:xfrm>
          <a:off x="22212300" y="1245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167539</xdr:rowOff>
    </xdr:from>
    <xdr:to>
      <xdr:col>111</xdr:col>
      <xdr:colOff>177800</xdr:colOff>
      <xdr:row>74</xdr:row>
      <xdr:rowOff>32512</xdr:rowOff>
    </xdr:to>
    <xdr:cxnSp macro="">
      <xdr:nvCxnSpPr>
        <xdr:cNvPr id="855" name="直線コネクタ 854"/>
        <xdr:cNvCxnSpPr/>
      </xdr:nvCxnSpPr>
      <xdr:spPr>
        <a:xfrm>
          <a:off x="20434300" y="12683389"/>
          <a:ext cx="889000" cy="3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49534</xdr:rowOff>
    </xdr:from>
    <xdr:ext cx="534377" cy="259045"/>
    <xdr:sp macro="" textlink="">
      <xdr:nvSpPr>
        <xdr:cNvPr id="857" name="テキスト ボックス 856"/>
        <xdr:cNvSpPr txBox="1"/>
      </xdr:nvSpPr>
      <xdr:spPr>
        <a:xfrm>
          <a:off x="21056111" y="123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167539</xdr:rowOff>
    </xdr:from>
    <xdr:to>
      <xdr:col>107</xdr:col>
      <xdr:colOff>50800</xdr:colOff>
      <xdr:row>74</xdr:row>
      <xdr:rowOff>30849</xdr:rowOff>
    </xdr:to>
    <xdr:cxnSp macro="">
      <xdr:nvCxnSpPr>
        <xdr:cNvPr id="858" name="直線コネクタ 857"/>
        <xdr:cNvCxnSpPr/>
      </xdr:nvCxnSpPr>
      <xdr:spPr>
        <a:xfrm flipV="1">
          <a:off x="19545300" y="12683389"/>
          <a:ext cx="889000" cy="3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11269</xdr:rowOff>
    </xdr:from>
    <xdr:ext cx="534377" cy="259045"/>
    <xdr:sp macro="" textlink="">
      <xdr:nvSpPr>
        <xdr:cNvPr id="860" name="テキスト ボックス 859"/>
        <xdr:cNvSpPr txBox="1"/>
      </xdr:nvSpPr>
      <xdr:spPr>
        <a:xfrm>
          <a:off x="20167111" y="1235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30849</xdr:rowOff>
    </xdr:from>
    <xdr:to>
      <xdr:col>102</xdr:col>
      <xdr:colOff>114300</xdr:colOff>
      <xdr:row>74</xdr:row>
      <xdr:rowOff>42011</xdr:rowOff>
    </xdr:to>
    <xdr:cxnSp macro="">
      <xdr:nvCxnSpPr>
        <xdr:cNvPr id="861" name="直線コネクタ 860"/>
        <xdr:cNvCxnSpPr/>
      </xdr:nvCxnSpPr>
      <xdr:spPr>
        <a:xfrm flipV="1">
          <a:off x="18656300" y="12718149"/>
          <a:ext cx="889000" cy="1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115621</xdr:rowOff>
    </xdr:from>
    <xdr:to>
      <xdr:col>102</xdr:col>
      <xdr:colOff>165100</xdr:colOff>
      <xdr:row>75</xdr:row>
      <xdr:rowOff>45771</xdr:rowOff>
    </xdr:to>
    <xdr:sp macro="" textlink="">
      <xdr:nvSpPr>
        <xdr:cNvPr id="862" name="フローチャート: 判断 861"/>
        <xdr:cNvSpPr/>
      </xdr:nvSpPr>
      <xdr:spPr>
        <a:xfrm>
          <a:off x="19494500" y="1280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36898</xdr:rowOff>
    </xdr:from>
    <xdr:ext cx="534377" cy="259045"/>
    <xdr:sp macro="" textlink="">
      <xdr:nvSpPr>
        <xdr:cNvPr id="863" name="テキスト ボックス 862"/>
        <xdr:cNvSpPr txBox="1"/>
      </xdr:nvSpPr>
      <xdr:spPr>
        <a:xfrm>
          <a:off x="19278111" y="1289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108064</xdr:rowOff>
    </xdr:from>
    <xdr:to>
      <xdr:col>98</xdr:col>
      <xdr:colOff>38100</xdr:colOff>
      <xdr:row>75</xdr:row>
      <xdr:rowOff>38214</xdr:rowOff>
    </xdr:to>
    <xdr:sp macro="" textlink="">
      <xdr:nvSpPr>
        <xdr:cNvPr id="864" name="フローチャート: 判断 863"/>
        <xdr:cNvSpPr/>
      </xdr:nvSpPr>
      <xdr:spPr>
        <a:xfrm>
          <a:off x="18605500" y="127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29341</xdr:rowOff>
    </xdr:from>
    <xdr:ext cx="534377" cy="259045"/>
    <xdr:sp macro="" textlink="">
      <xdr:nvSpPr>
        <xdr:cNvPr id="865" name="テキスト ボックス 864"/>
        <xdr:cNvSpPr txBox="1"/>
      </xdr:nvSpPr>
      <xdr:spPr>
        <a:xfrm>
          <a:off x="18389111" y="1288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138188</xdr:rowOff>
    </xdr:from>
    <xdr:to>
      <xdr:col>116</xdr:col>
      <xdr:colOff>114300</xdr:colOff>
      <xdr:row>74</xdr:row>
      <xdr:rowOff>68338</xdr:rowOff>
    </xdr:to>
    <xdr:sp macro="" textlink="">
      <xdr:nvSpPr>
        <xdr:cNvPr id="871" name="楕円 870"/>
        <xdr:cNvSpPr/>
      </xdr:nvSpPr>
      <xdr:spPr>
        <a:xfrm>
          <a:off x="22110700" y="1265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116615</xdr:rowOff>
    </xdr:from>
    <xdr:ext cx="534377" cy="259045"/>
    <xdr:sp macro="" textlink="">
      <xdr:nvSpPr>
        <xdr:cNvPr id="872" name="繰出金該当値テキスト"/>
        <xdr:cNvSpPr txBox="1"/>
      </xdr:nvSpPr>
      <xdr:spPr>
        <a:xfrm>
          <a:off x="22212300" y="1263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153162</xdr:rowOff>
    </xdr:from>
    <xdr:to>
      <xdr:col>112</xdr:col>
      <xdr:colOff>38100</xdr:colOff>
      <xdr:row>74</xdr:row>
      <xdr:rowOff>83312</xdr:rowOff>
    </xdr:to>
    <xdr:sp macro="" textlink="">
      <xdr:nvSpPr>
        <xdr:cNvPr id="873" name="楕円 872"/>
        <xdr:cNvSpPr/>
      </xdr:nvSpPr>
      <xdr:spPr>
        <a:xfrm>
          <a:off x="21272500" y="1266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74439</xdr:rowOff>
    </xdr:from>
    <xdr:ext cx="534377" cy="259045"/>
    <xdr:sp macro="" textlink="">
      <xdr:nvSpPr>
        <xdr:cNvPr id="874" name="テキスト ボックス 873"/>
        <xdr:cNvSpPr txBox="1"/>
      </xdr:nvSpPr>
      <xdr:spPr>
        <a:xfrm>
          <a:off x="21056111" y="127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116739</xdr:rowOff>
    </xdr:from>
    <xdr:to>
      <xdr:col>107</xdr:col>
      <xdr:colOff>101600</xdr:colOff>
      <xdr:row>74</xdr:row>
      <xdr:rowOff>46889</xdr:rowOff>
    </xdr:to>
    <xdr:sp macro="" textlink="">
      <xdr:nvSpPr>
        <xdr:cNvPr id="875" name="楕円 874"/>
        <xdr:cNvSpPr/>
      </xdr:nvSpPr>
      <xdr:spPr>
        <a:xfrm>
          <a:off x="20383500" y="1263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38016</xdr:rowOff>
    </xdr:from>
    <xdr:ext cx="534377" cy="259045"/>
    <xdr:sp macro="" textlink="">
      <xdr:nvSpPr>
        <xdr:cNvPr id="876" name="テキスト ボックス 875"/>
        <xdr:cNvSpPr txBox="1"/>
      </xdr:nvSpPr>
      <xdr:spPr>
        <a:xfrm>
          <a:off x="20167111" y="1272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151499</xdr:rowOff>
    </xdr:from>
    <xdr:to>
      <xdr:col>102</xdr:col>
      <xdr:colOff>165100</xdr:colOff>
      <xdr:row>74</xdr:row>
      <xdr:rowOff>81649</xdr:rowOff>
    </xdr:to>
    <xdr:sp macro="" textlink="">
      <xdr:nvSpPr>
        <xdr:cNvPr id="877" name="楕円 876"/>
        <xdr:cNvSpPr/>
      </xdr:nvSpPr>
      <xdr:spPr>
        <a:xfrm>
          <a:off x="19494500" y="1266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98176</xdr:rowOff>
    </xdr:from>
    <xdr:ext cx="534377" cy="259045"/>
    <xdr:sp macro="" textlink="">
      <xdr:nvSpPr>
        <xdr:cNvPr id="878" name="テキスト ボックス 877"/>
        <xdr:cNvSpPr txBox="1"/>
      </xdr:nvSpPr>
      <xdr:spPr>
        <a:xfrm>
          <a:off x="19278111" y="1244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162661</xdr:rowOff>
    </xdr:from>
    <xdr:to>
      <xdr:col>98</xdr:col>
      <xdr:colOff>38100</xdr:colOff>
      <xdr:row>74</xdr:row>
      <xdr:rowOff>92811</xdr:rowOff>
    </xdr:to>
    <xdr:sp macro="" textlink="">
      <xdr:nvSpPr>
        <xdr:cNvPr id="879" name="楕円 878"/>
        <xdr:cNvSpPr/>
      </xdr:nvSpPr>
      <xdr:spPr>
        <a:xfrm>
          <a:off x="18605500" y="126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109338</xdr:rowOff>
    </xdr:from>
    <xdr:ext cx="534377" cy="259045"/>
    <xdr:sp macro="" textlink="">
      <xdr:nvSpPr>
        <xdr:cNvPr id="880" name="テキスト ボックス 879"/>
        <xdr:cNvSpPr txBox="1"/>
      </xdr:nvSpPr>
      <xdr:spPr>
        <a:xfrm>
          <a:off x="18389111" y="1245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1,116,690</a:t>
          </a:r>
          <a:r>
            <a:rPr kumimoji="1" lang="ja-JP" altLang="ja-JP" sz="1100">
              <a:solidFill>
                <a:schemeClr val="dk1"/>
              </a:solidFill>
              <a:effectLst/>
              <a:latin typeface="+mn-lt"/>
              <a:ea typeface="+mn-ea"/>
              <a:cs typeface="+mn-cs"/>
            </a:rPr>
            <a:t>円と前年と比較して</a:t>
          </a:r>
          <a:r>
            <a:rPr kumimoji="1" lang="en-US" altLang="ja-JP" sz="1100">
              <a:solidFill>
                <a:schemeClr val="dk1"/>
              </a:solidFill>
              <a:effectLst/>
              <a:latin typeface="+mn-lt"/>
              <a:ea typeface="+mn-ea"/>
              <a:cs typeface="+mn-cs"/>
            </a:rPr>
            <a:t>221,815</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となっている。維持補修費は、住民一人当たり</a:t>
          </a:r>
          <a:r>
            <a:rPr kumimoji="1" lang="en-US" altLang="ja-JP" sz="1100">
              <a:solidFill>
                <a:schemeClr val="dk1"/>
              </a:solidFill>
              <a:effectLst/>
              <a:latin typeface="+mn-lt"/>
              <a:ea typeface="+mn-ea"/>
              <a:cs typeface="+mn-cs"/>
            </a:rPr>
            <a:t>3,287</a:t>
          </a:r>
          <a:r>
            <a:rPr kumimoji="1" lang="ja-JP" altLang="ja-JP" sz="1100">
              <a:solidFill>
                <a:schemeClr val="dk1"/>
              </a:solidFill>
              <a:effectLst/>
              <a:latin typeface="+mn-lt"/>
              <a:ea typeface="+mn-ea"/>
              <a:cs typeface="+mn-cs"/>
            </a:rPr>
            <a:t>円で前年と比較して</a:t>
          </a:r>
          <a:r>
            <a:rPr kumimoji="1" lang="en-US" altLang="ja-JP" sz="1100">
              <a:solidFill>
                <a:schemeClr val="dk1"/>
              </a:solidFill>
              <a:effectLst/>
              <a:latin typeface="+mn-lt"/>
              <a:ea typeface="+mn-ea"/>
              <a:cs typeface="+mn-cs"/>
            </a:rPr>
            <a:t>1,005</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となった。これは、</a:t>
          </a:r>
          <a:r>
            <a:rPr kumimoji="1" lang="ja-JP" altLang="en-US" sz="1100">
              <a:solidFill>
                <a:schemeClr val="dk1"/>
              </a:solidFill>
              <a:effectLst/>
              <a:latin typeface="+mn-lt"/>
              <a:ea typeface="+mn-ea"/>
              <a:cs typeface="+mn-cs"/>
            </a:rPr>
            <a:t>グラウンド照明設備</a:t>
          </a:r>
          <a:r>
            <a:rPr kumimoji="1" lang="ja-JP" altLang="ja-JP" sz="1100">
              <a:solidFill>
                <a:schemeClr val="dk1"/>
              </a:solidFill>
              <a:effectLst/>
              <a:latin typeface="+mn-lt"/>
              <a:ea typeface="+mn-ea"/>
              <a:cs typeface="+mn-cs"/>
            </a:rPr>
            <a:t>や小規模水道施設</a:t>
          </a:r>
          <a:r>
            <a:rPr kumimoji="1" lang="ja-JP" altLang="en-US" sz="1100">
              <a:solidFill>
                <a:schemeClr val="dk1"/>
              </a:solidFill>
              <a:effectLst/>
              <a:latin typeface="+mn-lt"/>
              <a:ea typeface="+mn-ea"/>
              <a:cs typeface="+mn-cs"/>
            </a:rPr>
            <a:t>薬注設備</a:t>
          </a:r>
          <a:r>
            <a:rPr kumimoji="1" lang="ja-JP" altLang="ja-JP" sz="1100">
              <a:solidFill>
                <a:schemeClr val="dk1"/>
              </a:solidFill>
              <a:effectLst/>
              <a:latin typeface="+mn-lt"/>
              <a:ea typeface="+mn-ea"/>
              <a:cs typeface="+mn-cs"/>
            </a:rPr>
            <a:t>の修繕により増加している。扶助費は、住民一人当たり</a:t>
          </a:r>
          <a:r>
            <a:rPr kumimoji="1" lang="en-US" altLang="ja-JP" sz="1100">
              <a:solidFill>
                <a:schemeClr val="dk1"/>
              </a:solidFill>
              <a:effectLst/>
              <a:latin typeface="+mn-lt"/>
              <a:ea typeface="+mn-ea"/>
              <a:cs typeface="+mn-cs"/>
            </a:rPr>
            <a:t>69,588</a:t>
          </a:r>
          <a:r>
            <a:rPr kumimoji="1" lang="ja-JP" altLang="ja-JP" sz="1100">
              <a:solidFill>
                <a:schemeClr val="dk1"/>
              </a:solidFill>
              <a:effectLst/>
              <a:latin typeface="+mn-lt"/>
              <a:ea typeface="+mn-ea"/>
              <a:cs typeface="+mn-cs"/>
            </a:rPr>
            <a:t>円と</a:t>
          </a:r>
          <a:r>
            <a:rPr kumimoji="1" lang="en-US" altLang="ja-JP" sz="1100">
              <a:solidFill>
                <a:schemeClr val="dk1"/>
              </a:solidFill>
              <a:effectLst/>
              <a:latin typeface="+mn-lt"/>
              <a:ea typeface="+mn-ea"/>
              <a:cs typeface="+mn-cs"/>
            </a:rPr>
            <a:t>16,630</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なった。これは、</a:t>
          </a:r>
          <a:r>
            <a:rPr kumimoji="1" lang="ja-JP" altLang="ja-JP" sz="1100">
              <a:solidFill>
                <a:schemeClr val="dk1"/>
              </a:solidFill>
              <a:effectLst/>
              <a:latin typeface="+mn-lt"/>
              <a:ea typeface="+mn-ea"/>
              <a:cs typeface="+mn-cs"/>
            </a:rPr>
            <a:t>子育て世帯臨時特別給付金事業</a:t>
          </a:r>
          <a:r>
            <a:rPr kumimoji="1" lang="ja-JP" altLang="en-US" sz="1100">
              <a:solidFill>
                <a:schemeClr val="dk1"/>
              </a:solidFill>
              <a:effectLst/>
              <a:latin typeface="+mn-lt"/>
              <a:ea typeface="+mn-ea"/>
              <a:cs typeface="+mn-cs"/>
            </a:rPr>
            <a:t>の終了</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となっている。補助費等は、住民一人当たり</a:t>
          </a:r>
          <a:r>
            <a:rPr kumimoji="1" lang="en-US" altLang="ja-JP" sz="1100">
              <a:solidFill>
                <a:schemeClr val="dk1"/>
              </a:solidFill>
              <a:effectLst/>
              <a:latin typeface="+mn-lt"/>
              <a:ea typeface="+mn-ea"/>
              <a:cs typeface="+mn-cs"/>
            </a:rPr>
            <a:t>165,842</a:t>
          </a:r>
          <a:r>
            <a:rPr kumimoji="1" lang="ja-JP" altLang="ja-JP" sz="1100">
              <a:solidFill>
                <a:schemeClr val="dk1"/>
              </a:solidFill>
              <a:effectLst/>
              <a:latin typeface="+mn-lt"/>
              <a:ea typeface="+mn-ea"/>
              <a:cs typeface="+mn-cs"/>
            </a:rPr>
            <a:t>円で前年と比較して</a:t>
          </a:r>
          <a:r>
            <a:rPr kumimoji="1" lang="en-US" altLang="ja-JP" sz="1100">
              <a:solidFill>
                <a:schemeClr val="dk1"/>
              </a:solidFill>
              <a:effectLst/>
              <a:latin typeface="+mn-lt"/>
              <a:ea typeface="+mn-ea"/>
              <a:cs typeface="+mn-cs"/>
            </a:rPr>
            <a:t>30,324</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となっており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プレミアム商品券事業</a:t>
          </a:r>
          <a:r>
            <a:rPr kumimoji="1" lang="ja-JP" altLang="en-US" sz="1100">
              <a:solidFill>
                <a:schemeClr val="dk1"/>
              </a:solidFill>
              <a:effectLst/>
              <a:latin typeface="+mn-lt"/>
              <a:ea typeface="+mn-ea"/>
              <a:cs typeface="+mn-cs"/>
            </a:rPr>
            <a:t>の実施により</a:t>
          </a:r>
          <a:r>
            <a:rPr kumimoji="1" lang="ja-JP" altLang="ja-JP" sz="1100">
              <a:solidFill>
                <a:schemeClr val="dk1"/>
              </a:solidFill>
              <a:effectLst/>
              <a:latin typeface="+mn-lt"/>
              <a:ea typeface="+mn-ea"/>
              <a:cs typeface="+mn-cs"/>
            </a:rPr>
            <a:t>大幅な</a:t>
          </a:r>
          <a:r>
            <a:rPr kumimoji="1" lang="ja-JP" altLang="en-US" sz="1100">
              <a:solidFill>
                <a:schemeClr val="dk1"/>
              </a:solidFill>
              <a:effectLst/>
              <a:latin typeface="+mn-lt"/>
              <a:ea typeface="+mn-ea"/>
              <a:cs typeface="+mn-cs"/>
            </a:rPr>
            <a:t>増と</a:t>
          </a:r>
          <a:r>
            <a:rPr kumimoji="1" lang="ja-JP" altLang="ja-JP" sz="1100">
              <a:solidFill>
                <a:schemeClr val="dk1"/>
              </a:solidFill>
              <a:effectLst/>
              <a:latin typeface="+mn-lt"/>
              <a:ea typeface="+mn-ea"/>
              <a:cs typeface="+mn-cs"/>
            </a:rPr>
            <a:t>なっている。積立金は、住民一人当たり</a:t>
          </a:r>
          <a:r>
            <a:rPr kumimoji="1" lang="en-US" altLang="ja-JP" sz="1100">
              <a:solidFill>
                <a:schemeClr val="dk1"/>
              </a:solidFill>
              <a:effectLst/>
              <a:latin typeface="+mn-lt"/>
              <a:ea typeface="+mn-ea"/>
              <a:cs typeface="+mn-cs"/>
            </a:rPr>
            <a:t>50,186</a:t>
          </a:r>
          <a:r>
            <a:rPr kumimoji="1" lang="ja-JP" altLang="ja-JP" sz="1100">
              <a:solidFill>
                <a:schemeClr val="dk1"/>
              </a:solidFill>
              <a:effectLst/>
              <a:latin typeface="+mn-lt"/>
              <a:ea typeface="+mn-ea"/>
              <a:cs typeface="+mn-cs"/>
            </a:rPr>
            <a:t>円で前年と比較し</a:t>
          </a:r>
          <a:r>
            <a:rPr kumimoji="1" lang="en-US" altLang="ja-JP" sz="1100">
              <a:solidFill>
                <a:schemeClr val="dk1"/>
              </a:solidFill>
              <a:effectLst/>
              <a:latin typeface="+mn-lt"/>
              <a:ea typeface="+mn-ea"/>
              <a:cs typeface="+mn-cs"/>
            </a:rPr>
            <a:t>4,023</a:t>
          </a:r>
          <a:r>
            <a:rPr kumimoji="1" lang="ja-JP" altLang="ja-JP" sz="1100">
              <a:solidFill>
                <a:schemeClr val="dk1"/>
              </a:solidFill>
              <a:effectLst/>
              <a:latin typeface="+mn-lt"/>
              <a:ea typeface="+mn-ea"/>
              <a:cs typeface="+mn-cs"/>
            </a:rPr>
            <a:t>円の増となっており、減債基金への積立により大幅な増となっている。普通建設事業費（うち</a:t>
          </a:r>
          <a:r>
            <a:rPr kumimoji="1" lang="ja-JP" altLang="en-US" sz="1100">
              <a:solidFill>
                <a:schemeClr val="dk1"/>
              </a:solidFill>
              <a:effectLst/>
              <a:latin typeface="+mn-lt"/>
              <a:ea typeface="+mn-ea"/>
              <a:cs typeface="+mn-cs"/>
            </a:rPr>
            <a:t>更新</a:t>
          </a:r>
          <a:r>
            <a:rPr kumimoji="1" lang="ja-JP" altLang="ja-JP" sz="1100">
              <a:solidFill>
                <a:schemeClr val="dk1"/>
              </a:solidFill>
              <a:effectLst/>
              <a:latin typeface="+mn-lt"/>
              <a:ea typeface="+mn-ea"/>
              <a:cs typeface="+mn-cs"/>
            </a:rPr>
            <a:t>整備）は、住民一人当たり</a:t>
          </a:r>
          <a:r>
            <a:rPr kumimoji="1" lang="en-US" altLang="ja-JP" sz="1100">
              <a:solidFill>
                <a:schemeClr val="dk1"/>
              </a:solidFill>
              <a:effectLst/>
              <a:latin typeface="+mn-lt"/>
              <a:ea typeface="+mn-ea"/>
              <a:cs typeface="+mn-cs"/>
            </a:rPr>
            <a:t>214,273</a:t>
          </a:r>
          <a:r>
            <a:rPr kumimoji="1" lang="ja-JP" altLang="ja-JP" sz="1100">
              <a:solidFill>
                <a:schemeClr val="dk1"/>
              </a:solidFill>
              <a:effectLst/>
              <a:latin typeface="+mn-lt"/>
              <a:ea typeface="+mn-ea"/>
              <a:cs typeface="+mn-cs"/>
            </a:rPr>
            <a:t>円と前年と比較して</a:t>
          </a:r>
          <a:r>
            <a:rPr kumimoji="1" lang="en-US" altLang="ja-JP" sz="1100">
              <a:solidFill>
                <a:schemeClr val="dk1"/>
              </a:solidFill>
              <a:effectLst/>
              <a:latin typeface="+mn-lt"/>
              <a:ea typeface="+mn-ea"/>
              <a:cs typeface="+mn-cs"/>
            </a:rPr>
            <a:t>153,044</a:t>
          </a:r>
          <a:r>
            <a:rPr kumimoji="1" lang="ja-JP" altLang="ja-JP" sz="1100">
              <a:solidFill>
                <a:schemeClr val="dk1"/>
              </a:solidFill>
              <a:effectLst/>
              <a:latin typeface="+mn-lt"/>
              <a:ea typeface="+mn-ea"/>
              <a:cs typeface="+mn-cs"/>
            </a:rPr>
            <a:t>円の増となっており、</a:t>
          </a:r>
          <a:r>
            <a:rPr kumimoji="1" lang="ja-JP" altLang="en-US" sz="1100">
              <a:solidFill>
                <a:schemeClr val="dk1"/>
              </a:solidFill>
              <a:effectLst/>
              <a:latin typeface="+mn-lt"/>
              <a:ea typeface="+mn-ea"/>
              <a:cs typeface="+mn-cs"/>
            </a:rPr>
            <a:t>広見中学校改築事業</a:t>
          </a:r>
          <a:r>
            <a:rPr kumimoji="1" lang="en-US" altLang="ja-JP" sz="1100">
              <a:solidFill>
                <a:schemeClr val="dk1"/>
              </a:solidFill>
              <a:effectLst/>
              <a:latin typeface="+mn-lt"/>
              <a:ea typeface="+mn-ea"/>
              <a:cs typeface="+mn-cs"/>
            </a:rPr>
            <a:t>717,316</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通信系光送出設備更新事業</a:t>
          </a:r>
          <a:r>
            <a:rPr kumimoji="1" lang="en-US" altLang="ja-JP" sz="1100">
              <a:solidFill>
                <a:schemeClr val="dk1"/>
              </a:solidFill>
              <a:effectLst/>
              <a:latin typeface="+mn-lt"/>
              <a:ea typeface="+mn-ea"/>
              <a:cs typeface="+mn-cs"/>
            </a:rPr>
            <a:t>69,900</a:t>
          </a:r>
          <a:r>
            <a:rPr kumimoji="1" lang="ja-JP" altLang="ja-JP" sz="1100">
              <a:solidFill>
                <a:schemeClr val="dk1"/>
              </a:solidFill>
              <a:effectLst/>
              <a:latin typeface="+mn-lt"/>
              <a:ea typeface="+mn-ea"/>
              <a:cs typeface="+mn-cs"/>
            </a:rPr>
            <a:t>千円などにより大幅な増となっている。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愛媛県鬼北町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9,563
9,493
241.88
10,935,944
10,678,906
189,042
4,944,415
10,393,012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146939</xdr:rowOff>
    </xdr:from>
    <xdr:to>
      <xdr:col>24</xdr:col>
      <xdr:colOff>63500</xdr:colOff>
      <xdr:row>38</xdr:row>
      <xdr:rowOff>155893</xdr:rowOff>
    </xdr:to>
    <xdr:cxnSp macro="">
      <xdr:nvCxnSpPr>
        <xdr:cNvPr id="61" name="直線コネクタ 60"/>
        <xdr:cNvCxnSpPr/>
      </xdr:nvCxnSpPr>
      <xdr:spPr>
        <a:xfrm flipV="1">
          <a:off x="3797300" y="6662039"/>
          <a:ext cx="8382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66438</xdr:rowOff>
    </xdr:from>
    <xdr:ext cx="469744" cy="259045"/>
    <xdr:sp macro="" textlink="">
      <xdr:nvSpPr>
        <xdr:cNvPr id="62" name="議会費平均値テキスト"/>
        <xdr:cNvSpPr txBox="1"/>
      </xdr:nvSpPr>
      <xdr:spPr>
        <a:xfrm>
          <a:off x="4686300" y="5895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155893</xdr:rowOff>
    </xdr:from>
    <xdr:to>
      <xdr:col>19</xdr:col>
      <xdr:colOff>177800</xdr:colOff>
      <xdr:row>38</xdr:row>
      <xdr:rowOff>164084</xdr:rowOff>
    </xdr:to>
    <xdr:cxnSp macro="">
      <xdr:nvCxnSpPr>
        <xdr:cNvPr id="64" name="直線コネクタ 63"/>
        <xdr:cNvCxnSpPr/>
      </xdr:nvCxnSpPr>
      <xdr:spPr>
        <a:xfrm flipV="1">
          <a:off x="2908300" y="6670993"/>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155211</xdr:rowOff>
    </xdr:from>
    <xdr:ext cx="469744" cy="259045"/>
    <xdr:sp macro="" textlink="">
      <xdr:nvSpPr>
        <xdr:cNvPr id="66" name="テキスト ボックス 65"/>
        <xdr:cNvSpPr txBox="1"/>
      </xdr:nvSpPr>
      <xdr:spPr>
        <a:xfrm>
          <a:off x="3562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164084</xdr:rowOff>
    </xdr:from>
    <xdr:to>
      <xdr:col>15</xdr:col>
      <xdr:colOff>50800</xdr:colOff>
      <xdr:row>39</xdr:row>
      <xdr:rowOff>4826</xdr:rowOff>
    </xdr:to>
    <xdr:cxnSp macro="">
      <xdr:nvCxnSpPr>
        <xdr:cNvPr id="67" name="直線コネクタ 66"/>
        <xdr:cNvCxnSpPr/>
      </xdr:nvCxnSpPr>
      <xdr:spPr>
        <a:xfrm flipV="1">
          <a:off x="2019300" y="6679184"/>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167022</xdr:rowOff>
    </xdr:from>
    <xdr:ext cx="469744" cy="259045"/>
    <xdr:sp macro="" textlink="">
      <xdr:nvSpPr>
        <xdr:cNvPr id="69" name="テキスト ボックス 68"/>
        <xdr:cNvSpPr txBox="1"/>
      </xdr:nvSpPr>
      <xdr:spPr>
        <a:xfrm>
          <a:off x="2673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4826</xdr:rowOff>
    </xdr:from>
    <xdr:to>
      <xdr:col>10</xdr:col>
      <xdr:colOff>114300</xdr:colOff>
      <xdr:row>39</xdr:row>
      <xdr:rowOff>9779</xdr:rowOff>
    </xdr:to>
    <xdr:cxnSp macro="">
      <xdr:nvCxnSpPr>
        <xdr:cNvPr id="70" name="直線コネクタ 69"/>
        <xdr:cNvCxnSpPr/>
      </xdr:nvCxnSpPr>
      <xdr:spPr>
        <a:xfrm flipV="1">
          <a:off x="1130300" y="6691376"/>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119190</xdr:rowOff>
    </xdr:from>
    <xdr:to>
      <xdr:col>10</xdr:col>
      <xdr:colOff>165100</xdr:colOff>
      <xdr:row>38</xdr:row>
      <xdr:rowOff>49340</xdr:rowOff>
    </xdr:to>
    <xdr:sp macro="" textlink="">
      <xdr:nvSpPr>
        <xdr:cNvPr id="71" name="フローチャート: 判断 70"/>
        <xdr:cNvSpPr/>
      </xdr:nvSpPr>
      <xdr:spPr>
        <a:xfrm>
          <a:off x="1968500" y="646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65867</xdr:rowOff>
    </xdr:from>
    <xdr:ext cx="469744" cy="259045"/>
    <xdr:sp macro="" textlink="">
      <xdr:nvSpPr>
        <xdr:cNvPr id="72" name="テキスト ボックス 71"/>
        <xdr:cNvSpPr txBox="1"/>
      </xdr:nvSpPr>
      <xdr:spPr>
        <a:xfrm>
          <a:off x="1784428" y="623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154241</xdr:rowOff>
    </xdr:from>
    <xdr:to>
      <xdr:col>6</xdr:col>
      <xdr:colOff>38100</xdr:colOff>
      <xdr:row>38</xdr:row>
      <xdr:rowOff>84392</xdr:rowOff>
    </xdr:to>
    <xdr:sp macro="" textlink="">
      <xdr:nvSpPr>
        <xdr:cNvPr id="73" name="フローチャート: 判断 72"/>
        <xdr:cNvSpPr/>
      </xdr:nvSpPr>
      <xdr:spPr>
        <a:xfrm>
          <a:off x="1079500" y="6497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100918</xdr:rowOff>
    </xdr:from>
    <xdr:ext cx="469744" cy="259045"/>
    <xdr:sp macro="" textlink="">
      <xdr:nvSpPr>
        <xdr:cNvPr id="74" name="テキスト ボックス 73"/>
        <xdr:cNvSpPr txBox="1"/>
      </xdr:nvSpPr>
      <xdr:spPr>
        <a:xfrm>
          <a:off x="895428" y="627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96139</xdr:rowOff>
    </xdr:from>
    <xdr:to>
      <xdr:col>24</xdr:col>
      <xdr:colOff>114300</xdr:colOff>
      <xdr:row>39</xdr:row>
      <xdr:rowOff>26289</xdr:rowOff>
    </xdr:to>
    <xdr:sp macro="" textlink="">
      <xdr:nvSpPr>
        <xdr:cNvPr id="80" name="楕円 79"/>
        <xdr:cNvSpPr/>
      </xdr:nvSpPr>
      <xdr:spPr>
        <a:xfrm>
          <a:off x="4584700" y="661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11066</xdr:rowOff>
    </xdr:from>
    <xdr:ext cx="469744" cy="259045"/>
    <xdr:sp macro="" textlink="">
      <xdr:nvSpPr>
        <xdr:cNvPr id="81" name="議会費該当値テキスト"/>
        <xdr:cNvSpPr txBox="1"/>
      </xdr:nvSpPr>
      <xdr:spPr>
        <a:xfrm>
          <a:off x="4686300" y="65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105093</xdr:rowOff>
    </xdr:from>
    <xdr:to>
      <xdr:col>20</xdr:col>
      <xdr:colOff>38100</xdr:colOff>
      <xdr:row>39</xdr:row>
      <xdr:rowOff>35243</xdr:rowOff>
    </xdr:to>
    <xdr:sp macro="" textlink="">
      <xdr:nvSpPr>
        <xdr:cNvPr id="82" name="楕円 81"/>
        <xdr:cNvSpPr/>
      </xdr:nvSpPr>
      <xdr:spPr>
        <a:xfrm>
          <a:off x="3746500" y="662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26370</xdr:rowOff>
    </xdr:from>
    <xdr:ext cx="469744" cy="259045"/>
    <xdr:sp macro="" textlink="">
      <xdr:nvSpPr>
        <xdr:cNvPr id="83" name="テキスト ボックス 82"/>
        <xdr:cNvSpPr txBox="1"/>
      </xdr:nvSpPr>
      <xdr:spPr>
        <a:xfrm>
          <a:off x="3562428" y="671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113284</xdr:rowOff>
    </xdr:from>
    <xdr:to>
      <xdr:col>15</xdr:col>
      <xdr:colOff>101600</xdr:colOff>
      <xdr:row>39</xdr:row>
      <xdr:rowOff>43434</xdr:rowOff>
    </xdr:to>
    <xdr:sp macro="" textlink="">
      <xdr:nvSpPr>
        <xdr:cNvPr id="84" name="楕円 83"/>
        <xdr:cNvSpPr/>
      </xdr:nvSpPr>
      <xdr:spPr>
        <a:xfrm>
          <a:off x="2857500" y="662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34561</xdr:rowOff>
    </xdr:from>
    <xdr:ext cx="469744" cy="259045"/>
    <xdr:sp macro="" textlink="">
      <xdr:nvSpPr>
        <xdr:cNvPr id="85" name="テキスト ボックス 84"/>
        <xdr:cNvSpPr txBox="1"/>
      </xdr:nvSpPr>
      <xdr:spPr>
        <a:xfrm>
          <a:off x="2673428" y="672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125476</xdr:rowOff>
    </xdr:from>
    <xdr:to>
      <xdr:col>10</xdr:col>
      <xdr:colOff>165100</xdr:colOff>
      <xdr:row>39</xdr:row>
      <xdr:rowOff>55626</xdr:rowOff>
    </xdr:to>
    <xdr:sp macro="" textlink="">
      <xdr:nvSpPr>
        <xdr:cNvPr id="86" name="楕円 85"/>
        <xdr:cNvSpPr/>
      </xdr:nvSpPr>
      <xdr:spPr>
        <a:xfrm>
          <a:off x="1968500" y="664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46753</xdr:rowOff>
    </xdr:from>
    <xdr:ext cx="469744" cy="259045"/>
    <xdr:sp macro="" textlink="">
      <xdr:nvSpPr>
        <xdr:cNvPr id="87" name="テキスト ボックス 86"/>
        <xdr:cNvSpPr txBox="1"/>
      </xdr:nvSpPr>
      <xdr:spPr>
        <a:xfrm>
          <a:off x="1784428" y="673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130429</xdr:rowOff>
    </xdr:from>
    <xdr:to>
      <xdr:col>6</xdr:col>
      <xdr:colOff>38100</xdr:colOff>
      <xdr:row>39</xdr:row>
      <xdr:rowOff>60579</xdr:rowOff>
    </xdr:to>
    <xdr:sp macro="" textlink="">
      <xdr:nvSpPr>
        <xdr:cNvPr id="88" name="楕円 87"/>
        <xdr:cNvSpPr/>
      </xdr:nvSpPr>
      <xdr:spPr>
        <a:xfrm>
          <a:off x="1079500" y="664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51706</xdr:rowOff>
    </xdr:from>
    <xdr:ext cx="469744" cy="259045"/>
    <xdr:sp macro="" textlink="">
      <xdr:nvSpPr>
        <xdr:cNvPr id="89" name="テキスト ボックス 88"/>
        <xdr:cNvSpPr txBox="1"/>
      </xdr:nvSpPr>
      <xdr:spPr>
        <a:xfrm>
          <a:off x="895428" y="673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49181</xdr:rowOff>
    </xdr:from>
    <xdr:to>
      <xdr:col>24</xdr:col>
      <xdr:colOff>63500</xdr:colOff>
      <xdr:row>58</xdr:row>
      <xdr:rowOff>84590</xdr:rowOff>
    </xdr:to>
    <xdr:cxnSp macro="">
      <xdr:nvCxnSpPr>
        <xdr:cNvPr id="118" name="直線コネクタ 117"/>
        <xdr:cNvCxnSpPr/>
      </xdr:nvCxnSpPr>
      <xdr:spPr>
        <a:xfrm flipV="1">
          <a:off x="3797300" y="9993281"/>
          <a:ext cx="838200" cy="3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5266</xdr:rowOff>
    </xdr:from>
    <xdr:ext cx="599010" cy="259045"/>
    <xdr:sp macro="" textlink="">
      <xdr:nvSpPr>
        <xdr:cNvPr id="119" name="総務費平均値テキスト"/>
        <xdr:cNvSpPr txBox="1"/>
      </xdr:nvSpPr>
      <xdr:spPr>
        <a:xfrm>
          <a:off x="4686300" y="9777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13184</xdr:rowOff>
    </xdr:from>
    <xdr:to>
      <xdr:col>19</xdr:col>
      <xdr:colOff>177800</xdr:colOff>
      <xdr:row>58</xdr:row>
      <xdr:rowOff>84590</xdr:rowOff>
    </xdr:to>
    <xdr:cxnSp macro="">
      <xdr:nvCxnSpPr>
        <xdr:cNvPr id="121" name="直線コネクタ 120"/>
        <xdr:cNvCxnSpPr/>
      </xdr:nvCxnSpPr>
      <xdr:spPr>
        <a:xfrm>
          <a:off x="2908300" y="9957284"/>
          <a:ext cx="889000" cy="7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113696</xdr:rowOff>
    </xdr:from>
    <xdr:ext cx="599010" cy="259045"/>
    <xdr:sp macro="" textlink="">
      <xdr:nvSpPr>
        <xdr:cNvPr id="123" name="テキスト ボックス 122"/>
        <xdr:cNvSpPr txBox="1"/>
      </xdr:nvSpPr>
      <xdr:spPr>
        <a:xfrm>
          <a:off x="3497795" y="971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13184</xdr:rowOff>
    </xdr:from>
    <xdr:to>
      <xdr:col>15</xdr:col>
      <xdr:colOff>50800</xdr:colOff>
      <xdr:row>58</xdr:row>
      <xdr:rowOff>100340</xdr:rowOff>
    </xdr:to>
    <xdr:cxnSp macro="">
      <xdr:nvCxnSpPr>
        <xdr:cNvPr id="124" name="直線コネクタ 123"/>
        <xdr:cNvCxnSpPr/>
      </xdr:nvCxnSpPr>
      <xdr:spPr>
        <a:xfrm flipV="1">
          <a:off x="2019300" y="9957284"/>
          <a:ext cx="889000" cy="8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64287</xdr:rowOff>
    </xdr:from>
    <xdr:ext cx="599010" cy="259045"/>
    <xdr:sp macro="" textlink="">
      <xdr:nvSpPr>
        <xdr:cNvPr id="126" name="テキスト ボックス 125"/>
        <xdr:cNvSpPr txBox="1"/>
      </xdr:nvSpPr>
      <xdr:spPr>
        <a:xfrm>
          <a:off x="2608795" y="966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100340</xdr:rowOff>
    </xdr:from>
    <xdr:to>
      <xdr:col>10</xdr:col>
      <xdr:colOff>114300</xdr:colOff>
      <xdr:row>58</xdr:row>
      <xdr:rowOff>134591</xdr:rowOff>
    </xdr:to>
    <xdr:cxnSp macro="">
      <xdr:nvCxnSpPr>
        <xdr:cNvPr id="127" name="直線コネクタ 126"/>
        <xdr:cNvCxnSpPr/>
      </xdr:nvCxnSpPr>
      <xdr:spPr>
        <a:xfrm flipV="1">
          <a:off x="1130300" y="10044440"/>
          <a:ext cx="889000" cy="3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71100</xdr:rowOff>
    </xdr:from>
    <xdr:to>
      <xdr:col>10</xdr:col>
      <xdr:colOff>165100</xdr:colOff>
      <xdr:row>59</xdr:row>
      <xdr:rowOff>1250</xdr:rowOff>
    </xdr:to>
    <xdr:sp macro="" textlink="">
      <xdr:nvSpPr>
        <xdr:cNvPr id="128" name="フローチャート: 判断 127"/>
        <xdr:cNvSpPr/>
      </xdr:nvSpPr>
      <xdr:spPr>
        <a:xfrm>
          <a:off x="1968500" y="1001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163827</xdr:rowOff>
    </xdr:from>
    <xdr:ext cx="599010" cy="259045"/>
    <xdr:sp macro="" textlink="">
      <xdr:nvSpPr>
        <xdr:cNvPr id="129" name="テキスト ボックス 128"/>
        <xdr:cNvSpPr txBox="1"/>
      </xdr:nvSpPr>
      <xdr:spPr>
        <a:xfrm>
          <a:off x="1719795" y="1010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78686</xdr:rowOff>
    </xdr:from>
    <xdr:to>
      <xdr:col>6</xdr:col>
      <xdr:colOff>38100</xdr:colOff>
      <xdr:row>59</xdr:row>
      <xdr:rowOff>8836</xdr:rowOff>
    </xdr:to>
    <xdr:sp macro="" textlink="">
      <xdr:nvSpPr>
        <xdr:cNvPr id="130" name="フローチャート: 判断 129"/>
        <xdr:cNvSpPr/>
      </xdr:nvSpPr>
      <xdr:spPr>
        <a:xfrm>
          <a:off x="1079500" y="1002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25363</xdr:rowOff>
    </xdr:from>
    <xdr:ext cx="599010" cy="259045"/>
    <xdr:sp macro="" textlink="">
      <xdr:nvSpPr>
        <xdr:cNvPr id="131" name="テキスト ボックス 130"/>
        <xdr:cNvSpPr txBox="1"/>
      </xdr:nvSpPr>
      <xdr:spPr>
        <a:xfrm>
          <a:off x="830795" y="9798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169831</xdr:rowOff>
    </xdr:from>
    <xdr:to>
      <xdr:col>24</xdr:col>
      <xdr:colOff>114300</xdr:colOff>
      <xdr:row>58</xdr:row>
      <xdr:rowOff>99981</xdr:rowOff>
    </xdr:to>
    <xdr:sp macro="" textlink="">
      <xdr:nvSpPr>
        <xdr:cNvPr id="137" name="楕円 136"/>
        <xdr:cNvSpPr/>
      </xdr:nvSpPr>
      <xdr:spPr>
        <a:xfrm>
          <a:off x="4584700" y="994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132267</xdr:rowOff>
    </xdr:from>
    <xdr:ext cx="599010" cy="259045"/>
    <xdr:sp macro="" textlink="">
      <xdr:nvSpPr>
        <xdr:cNvPr id="138" name="総務費該当値テキスト"/>
        <xdr:cNvSpPr txBox="1"/>
      </xdr:nvSpPr>
      <xdr:spPr>
        <a:xfrm>
          <a:off x="4686300" y="9904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33790</xdr:rowOff>
    </xdr:from>
    <xdr:to>
      <xdr:col>20</xdr:col>
      <xdr:colOff>38100</xdr:colOff>
      <xdr:row>58</xdr:row>
      <xdr:rowOff>135390</xdr:rowOff>
    </xdr:to>
    <xdr:sp macro="" textlink="">
      <xdr:nvSpPr>
        <xdr:cNvPr id="139" name="楕円 138"/>
        <xdr:cNvSpPr/>
      </xdr:nvSpPr>
      <xdr:spPr>
        <a:xfrm>
          <a:off x="3746500" y="997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126517</xdr:rowOff>
    </xdr:from>
    <xdr:ext cx="599010" cy="259045"/>
    <xdr:sp macro="" textlink="">
      <xdr:nvSpPr>
        <xdr:cNvPr id="140" name="テキスト ボックス 139"/>
        <xdr:cNvSpPr txBox="1"/>
      </xdr:nvSpPr>
      <xdr:spPr>
        <a:xfrm>
          <a:off x="3497795" y="1007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133834</xdr:rowOff>
    </xdr:from>
    <xdr:to>
      <xdr:col>15</xdr:col>
      <xdr:colOff>101600</xdr:colOff>
      <xdr:row>58</xdr:row>
      <xdr:rowOff>63984</xdr:rowOff>
    </xdr:to>
    <xdr:sp macro="" textlink="">
      <xdr:nvSpPr>
        <xdr:cNvPr id="141" name="楕円 140"/>
        <xdr:cNvSpPr/>
      </xdr:nvSpPr>
      <xdr:spPr>
        <a:xfrm>
          <a:off x="2857500" y="990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55111</xdr:rowOff>
    </xdr:from>
    <xdr:ext cx="599010" cy="259045"/>
    <xdr:sp macro="" textlink="">
      <xdr:nvSpPr>
        <xdr:cNvPr id="142" name="テキスト ボックス 141"/>
        <xdr:cNvSpPr txBox="1"/>
      </xdr:nvSpPr>
      <xdr:spPr>
        <a:xfrm>
          <a:off x="2608795" y="9999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49540</xdr:rowOff>
    </xdr:from>
    <xdr:to>
      <xdr:col>10</xdr:col>
      <xdr:colOff>165100</xdr:colOff>
      <xdr:row>58</xdr:row>
      <xdr:rowOff>151140</xdr:rowOff>
    </xdr:to>
    <xdr:sp macro="" textlink="">
      <xdr:nvSpPr>
        <xdr:cNvPr id="143" name="楕円 142"/>
        <xdr:cNvSpPr/>
      </xdr:nvSpPr>
      <xdr:spPr>
        <a:xfrm>
          <a:off x="1968500" y="999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167667</xdr:rowOff>
    </xdr:from>
    <xdr:ext cx="599010" cy="259045"/>
    <xdr:sp macro="" textlink="">
      <xdr:nvSpPr>
        <xdr:cNvPr id="144" name="テキスト ボックス 143"/>
        <xdr:cNvSpPr txBox="1"/>
      </xdr:nvSpPr>
      <xdr:spPr>
        <a:xfrm>
          <a:off x="1719795" y="9768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83791</xdr:rowOff>
    </xdr:from>
    <xdr:to>
      <xdr:col>6</xdr:col>
      <xdr:colOff>38100</xdr:colOff>
      <xdr:row>59</xdr:row>
      <xdr:rowOff>13941</xdr:rowOff>
    </xdr:to>
    <xdr:sp macro="" textlink="">
      <xdr:nvSpPr>
        <xdr:cNvPr id="145" name="楕円 144"/>
        <xdr:cNvSpPr/>
      </xdr:nvSpPr>
      <xdr:spPr>
        <a:xfrm>
          <a:off x="1079500" y="1002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5068</xdr:rowOff>
    </xdr:from>
    <xdr:ext cx="599010" cy="259045"/>
    <xdr:sp macro="" textlink="">
      <xdr:nvSpPr>
        <xdr:cNvPr id="146" name="テキスト ボックス 145"/>
        <xdr:cNvSpPr txBox="1"/>
      </xdr:nvSpPr>
      <xdr:spPr>
        <a:xfrm>
          <a:off x="830795" y="1012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91060</xdr:rowOff>
    </xdr:from>
    <xdr:to>
      <xdr:col>24</xdr:col>
      <xdr:colOff>63500</xdr:colOff>
      <xdr:row>75</xdr:row>
      <xdr:rowOff>74288</xdr:rowOff>
    </xdr:to>
    <xdr:cxnSp macro="">
      <xdr:nvCxnSpPr>
        <xdr:cNvPr id="178" name="直線コネクタ 177"/>
        <xdr:cNvCxnSpPr/>
      </xdr:nvCxnSpPr>
      <xdr:spPr>
        <a:xfrm flipV="1">
          <a:off x="3797300" y="12435460"/>
          <a:ext cx="838200" cy="49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95347</xdr:rowOff>
    </xdr:from>
    <xdr:ext cx="599010" cy="259045"/>
    <xdr:sp macro="" textlink="">
      <xdr:nvSpPr>
        <xdr:cNvPr id="179" name="民生費平均値テキスト"/>
        <xdr:cNvSpPr txBox="1"/>
      </xdr:nvSpPr>
      <xdr:spPr>
        <a:xfrm>
          <a:off x="4686300" y="12954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74288</xdr:rowOff>
    </xdr:from>
    <xdr:to>
      <xdr:col>19</xdr:col>
      <xdr:colOff>177800</xdr:colOff>
      <xdr:row>76</xdr:row>
      <xdr:rowOff>118329</xdr:rowOff>
    </xdr:to>
    <xdr:cxnSp macro="">
      <xdr:nvCxnSpPr>
        <xdr:cNvPr id="181" name="直線コネクタ 180"/>
        <xdr:cNvCxnSpPr/>
      </xdr:nvCxnSpPr>
      <xdr:spPr>
        <a:xfrm flipV="1">
          <a:off x="2908300" y="12933038"/>
          <a:ext cx="889000" cy="21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152778</xdr:rowOff>
    </xdr:from>
    <xdr:ext cx="599010" cy="259045"/>
    <xdr:sp macro="" textlink="">
      <xdr:nvSpPr>
        <xdr:cNvPr id="183" name="テキスト ボックス 182"/>
        <xdr:cNvSpPr txBox="1"/>
      </xdr:nvSpPr>
      <xdr:spPr>
        <a:xfrm>
          <a:off x="3497795" y="1301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118329</xdr:rowOff>
    </xdr:from>
    <xdr:to>
      <xdr:col>15</xdr:col>
      <xdr:colOff>50800</xdr:colOff>
      <xdr:row>76</xdr:row>
      <xdr:rowOff>160489</xdr:rowOff>
    </xdr:to>
    <xdr:cxnSp macro="">
      <xdr:nvCxnSpPr>
        <xdr:cNvPr id="184" name="直線コネクタ 183"/>
        <xdr:cNvCxnSpPr/>
      </xdr:nvCxnSpPr>
      <xdr:spPr>
        <a:xfrm flipV="1">
          <a:off x="2019300" y="13148529"/>
          <a:ext cx="889000" cy="4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1379</xdr:rowOff>
    </xdr:from>
    <xdr:ext cx="599010" cy="259045"/>
    <xdr:sp macro="" textlink="">
      <xdr:nvSpPr>
        <xdr:cNvPr id="186" name="テキスト ボックス 185"/>
        <xdr:cNvSpPr txBox="1"/>
      </xdr:nvSpPr>
      <xdr:spPr>
        <a:xfrm>
          <a:off x="2608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154220</xdr:rowOff>
    </xdr:from>
    <xdr:to>
      <xdr:col>10</xdr:col>
      <xdr:colOff>114300</xdr:colOff>
      <xdr:row>76</xdr:row>
      <xdr:rowOff>160489</xdr:rowOff>
    </xdr:to>
    <xdr:cxnSp macro="">
      <xdr:nvCxnSpPr>
        <xdr:cNvPr id="187" name="直線コネクタ 186"/>
        <xdr:cNvCxnSpPr/>
      </xdr:nvCxnSpPr>
      <xdr:spPr>
        <a:xfrm>
          <a:off x="1130300" y="13012970"/>
          <a:ext cx="889000" cy="17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20027</xdr:rowOff>
    </xdr:from>
    <xdr:to>
      <xdr:col>10</xdr:col>
      <xdr:colOff>165100</xdr:colOff>
      <xdr:row>77</xdr:row>
      <xdr:rowOff>121627</xdr:rowOff>
    </xdr:to>
    <xdr:sp macro="" textlink="">
      <xdr:nvSpPr>
        <xdr:cNvPr id="188" name="フローチャート: 判断 187"/>
        <xdr:cNvSpPr/>
      </xdr:nvSpPr>
      <xdr:spPr>
        <a:xfrm>
          <a:off x="1968500" y="1322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112754</xdr:rowOff>
    </xdr:from>
    <xdr:ext cx="599010" cy="259045"/>
    <xdr:sp macro="" textlink="">
      <xdr:nvSpPr>
        <xdr:cNvPr id="189" name="テキスト ボックス 188"/>
        <xdr:cNvSpPr txBox="1"/>
      </xdr:nvSpPr>
      <xdr:spPr>
        <a:xfrm>
          <a:off x="1719795" y="13314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55877</xdr:rowOff>
    </xdr:from>
    <xdr:to>
      <xdr:col>6</xdr:col>
      <xdr:colOff>38100</xdr:colOff>
      <xdr:row>77</xdr:row>
      <xdr:rowOff>157477</xdr:rowOff>
    </xdr:to>
    <xdr:sp macro="" textlink="">
      <xdr:nvSpPr>
        <xdr:cNvPr id="190" name="フローチャート: 判断 189"/>
        <xdr:cNvSpPr/>
      </xdr:nvSpPr>
      <xdr:spPr>
        <a:xfrm>
          <a:off x="1079500" y="1325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148604</xdr:rowOff>
    </xdr:from>
    <xdr:ext cx="599010" cy="259045"/>
    <xdr:sp macro="" textlink="">
      <xdr:nvSpPr>
        <xdr:cNvPr id="191" name="テキスト ボックス 190"/>
        <xdr:cNvSpPr txBox="1"/>
      </xdr:nvSpPr>
      <xdr:spPr>
        <a:xfrm>
          <a:off x="830795" y="1335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40260</xdr:rowOff>
    </xdr:from>
    <xdr:to>
      <xdr:col>24</xdr:col>
      <xdr:colOff>114300</xdr:colOff>
      <xdr:row>72</xdr:row>
      <xdr:rowOff>141860</xdr:rowOff>
    </xdr:to>
    <xdr:sp macro="" textlink="">
      <xdr:nvSpPr>
        <xdr:cNvPr id="197" name="楕円 196"/>
        <xdr:cNvSpPr/>
      </xdr:nvSpPr>
      <xdr:spPr>
        <a:xfrm>
          <a:off x="4584700" y="1238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63137</xdr:rowOff>
    </xdr:from>
    <xdr:ext cx="599010" cy="259045"/>
    <xdr:sp macro="" textlink="">
      <xdr:nvSpPr>
        <xdr:cNvPr id="198" name="民生費該当値テキスト"/>
        <xdr:cNvSpPr txBox="1"/>
      </xdr:nvSpPr>
      <xdr:spPr>
        <a:xfrm>
          <a:off x="4686300" y="12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23488</xdr:rowOff>
    </xdr:from>
    <xdr:to>
      <xdr:col>20</xdr:col>
      <xdr:colOff>38100</xdr:colOff>
      <xdr:row>75</xdr:row>
      <xdr:rowOff>125088</xdr:rowOff>
    </xdr:to>
    <xdr:sp macro="" textlink="">
      <xdr:nvSpPr>
        <xdr:cNvPr id="199" name="楕円 198"/>
        <xdr:cNvSpPr/>
      </xdr:nvSpPr>
      <xdr:spPr>
        <a:xfrm>
          <a:off x="3746500" y="1288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141615</xdr:rowOff>
    </xdr:from>
    <xdr:ext cx="599010" cy="259045"/>
    <xdr:sp macro="" textlink="">
      <xdr:nvSpPr>
        <xdr:cNvPr id="200" name="テキスト ボックス 199"/>
        <xdr:cNvSpPr txBox="1"/>
      </xdr:nvSpPr>
      <xdr:spPr>
        <a:xfrm>
          <a:off x="3497795" y="1265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67529</xdr:rowOff>
    </xdr:from>
    <xdr:to>
      <xdr:col>15</xdr:col>
      <xdr:colOff>101600</xdr:colOff>
      <xdr:row>76</xdr:row>
      <xdr:rowOff>169129</xdr:rowOff>
    </xdr:to>
    <xdr:sp macro="" textlink="">
      <xdr:nvSpPr>
        <xdr:cNvPr id="201" name="楕円 200"/>
        <xdr:cNvSpPr/>
      </xdr:nvSpPr>
      <xdr:spPr>
        <a:xfrm>
          <a:off x="2857500" y="1309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14206</xdr:rowOff>
    </xdr:from>
    <xdr:ext cx="599010" cy="259045"/>
    <xdr:sp macro="" textlink="">
      <xdr:nvSpPr>
        <xdr:cNvPr id="202" name="テキスト ボックス 201"/>
        <xdr:cNvSpPr txBox="1"/>
      </xdr:nvSpPr>
      <xdr:spPr>
        <a:xfrm>
          <a:off x="2608795" y="1287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109689</xdr:rowOff>
    </xdr:from>
    <xdr:to>
      <xdr:col>10</xdr:col>
      <xdr:colOff>165100</xdr:colOff>
      <xdr:row>77</xdr:row>
      <xdr:rowOff>39839</xdr:rowOff>
    </xdr:to>
    <xdr:sp macro="" textlink="">
      <xdr:nvSpPr>
        <xdr:cNvPr id="203" name="楕円 202"/>
        <xdr:cNvSpPr/>
      </xdr:nvSpPr>
      <xdr:spPr>
        <a:xfrm>
          <a:off x="1968500" y="1313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56366</xdr:rowOff>
    </xdr:from>
    <xdr:ext cx="599010" cy="259045"/>
    <xdr:sp macro="" textlink="">
      <xdr:nvSpPr>
        <xdr:cNvPr id="204" name="テキスト ボックス 203"/>
        <xdr:cNvSpPr txBox="1"/>
      </xdr:nvSpPr>
      <xdr:spPr>
        <a:xfrm>
          <a:off x="1719795" y="12915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103419</xdr:rowOff>
    </xdr:from>
    <xdr:to>
      <xdr:col>6</xdr:col>
      <xdr:colOff>38100</xdr:colOff>
      <xdr:row>76</xdr:row>
      <xdr:rowOff>33570</xdr:rowOff>
    </xdr:to>
    <xdr:sp macro="" textlink="">
      <xdr:nvSpPr>
        <xdr:cNvPr id="205" name="楕円 204"/>
        <xdr:cNvSpPr/>
      </xdr:nvSpPr>
      <xdr:spPr>
        <a:xfrm>
          <a:off x="1079500" y="129621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50096</xdr:rowOff>
    </xdr:from>
    <xdr:ext cx="599010" cy="259045"/>
    <xdr:sp macro="" textlink="">
      <xdr:nvSpPr>
        <xdr:cNvPr id="206" name="テキスト ボックス 205"/>
        <xdr:cNvSpPr txBox="1"/>
      </xdr:nvSpPr>
      <xdr:spPr>
        <a:xfrm>
          <a:off x="830795" y="1273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85592</xdr:rowOff>
    </xdr:from>
    <xdr:to>
      <xdr:col>24</xdr:col>
      <xdr:colOff>63500</xdr:colOff>
      <xdr:row>98</xdr:row>
      <xdr:rowOff>96431</xdr:rowOff>
    </xdr:to>
    <xdr:cxnSp macro="">
      <xdr:nvCxnSpPr>
        <xdr:cNvPr id="235" name="直線コネクタ 234"/>
        <xdr:cNvCxnSpPr/>
      </xdr:nvCxnSpPr>
      <xdr:spPr>
        <a:xfrm flipV="1">
          <a:off x="3797300" y="16887692"/>
          <a:ext cx="838200" cy="1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24444</xdr:rowOff>
    </xdr:from>
    <xdr:ext cx="534377" cy="259045"/>
    <xdr:sp macro="" textlink="">
      <xdr:nvSpPr>
        <xdr:cNvPr id="236" name="衛生費平均値テキスト"/>
        <xdr:cNvSpPr txBox="1"/>
      </xdr:nvSpPr>
      <xdr:spPr>
        <a:xfrm>
          <a:off x="4686300" y="16826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96431</xdr:rowOff>
    </xdr:from>
    <xdr:to>
      <xdr:col>19</xdr:col>
      <xdr:colOff>177800</xdr:colOff>
      <xdr:row>98</xdr:row>
      <xdr:rowOff>105933</xdr:rowOff>
    </xdr:to>
    <xdr:cxnSp macro="">
      <xdr:nvCxnSpPr>
        <xdr:cNvPr id="238" name="直線コネクタ 237"/>
        <xdr:cNvCxnSpPr/>
      </xdr:nvCxnSpPr>
      <xdr:spPr>
        <a:xfrm flipV="1">
          <a:off x="2908300" y="16898531"/>
          <a:ext cx="889000" cy="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148003</xdr:rowOff>
    </xdr:from>
    <xdr:ext cx="534377" cy="259045"/>
    <xdr:sp macro="" textlink="">
      <xdr:nvSpPr>
        <xdr:cNvPr id="240" name="テキスト ボックス 239"/>
        <xdr:cNvSpPr txBox="1"/>
      </xdr:nvSpPr>
      <xdr:spPr>
        <a:xfrm>
          <a:off x="3530111" y="1695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105933</xdr:rowOff>
    </xdr:from>
    <xdr:to>
      <xdr:col>15</xdr:col>
      <xdr:colOff>50800</xdr:colOff>
      <xdr:row>98</xdr:row>
      <xdr:rowOff>112809</xdr:rowOff>
    </xdr:to>
    <xdr:cxnSp macro="">
      <xdr:nvCxnSpPr>
        <xdr:cNvPr id="241" name="直線コネクタ 240"/>
        <xdr:cNvCxnSpPr/>
      </xdr:nvCxnSpPr>
      <xdr:spPr>
        <a:xfrm flipV="1">
          <a:off x="2019300" y="16908033"/>
          <a:ext cx="889000" cy="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160337</xdr:rowOff>
    </xdr:from>
    <xdr:ext cx="534377" cy="259045"/>
    <xdr:sp macro="" textlink="">
      <xdr:nvSpPr>
        <xdr:cNvPr id="243" name="テキスト ボックス 242"/>
        <xdr:cNvSpPr txBox="1"/>
      </xdr:nvSpPr>
      <xdr:spPr>
        <a:xfrm>
          <a:off x="2641111" y="1696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108059</xdr:rowOff>
    </xdr:from>
    <xdr:to>
      <xdr:col>10</xdr:col>
      <xdr:colOff>114300</xdr:colOff>
      <xdr:row>98</xdr:row>
      <xdr:rowOff>112809</xdr:rowOff>
    </xdr:to>
    <xdr:cxnSp macro="">
      <xdr:nvCxnSpPr>
        <xdr:cNvPr id="244" name="直線コネクタ 243"/>
        <xdr:cNvCxnSpPr/>
      </xdr:nvCxnSpPr>
      <xdr:spPr>
        <a:xfrm>
          <a:off x="1130300" y="16910159"/>
          <a:ext cx="889000" cy="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95729</xdr:rowOff>
    </xdr:from>
    <xdr:to>
      <xdr:col>10</xdr:col>
      <xdr:colOff>165100</xdr:colOff>
      <xdr:row>99</xdr:row>
      <xdr:rowOff>25879</xdr:rowOff>
    </xdr:to>
    <xdr:sp macro="" textlink="">
      <xdr:nvSpPr>
        <xdr:cNvPr id="245" name="フローチャート: 判断 244"/>
        <xdr:cNvSpPr/>
      </xdr:nvSpPr>
      <xdr:spPr>
        <a:xfrm>
          <a:off x="1968500" y="1689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17006</xdr:rowOff>
    </xdr:from>
    <xdr:ext cx="534377" cy="259045"/>
    <xdr:sp macro="" textlink="">
      <xdr:nvSpPr>
        <xdr:cNvPr id="246" name="テキスト ボックス 245"/>
        <xdr:cNvSpPr txBox="1"/>
      </xdr:nvSpPr>
      <xdr:spPr>
        <a:xfrm>
          <a:off x="1752111" y="1699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96944</xdr:rowOff>
    </xdr:from>
    <xdr:to>
      <xdr:col>6</xdr:col>
      <xdr:colOff>38100</xdr:colOff>
      <xdr:row>99</xdr:row>
      <xdr:rowOff>27094</xdr:rowOff>
    </xdr:to>
    <xdr:sp macro="" textlink="">
      <xdr:nvSpPr>
        <xdr:cNvPr id="247" name="フローチャート: 判断 246"/>
        <xdr:cNvSpPr/>
      </xdr:nvSpPr>
      <xdr:spPr>
        <a:xfrm>
          <a:off x="1079500" y="1689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18221</xdr:rowOff>
    </xdr:from>
    <xdr:ext cx="534377" cy="259045"/>
    <xdr:sp macro="" textlink="">
      <xdr:nvSpPr>
        <xdr:cNvPr id="248" name="テキスト ボックス 247"/>
        <xdr:cNvSpPr txBox="1"/>
      </xdr:nvSpPr>
      <xdr:spPr>
        <a:xfrm>
          <a:off x="863111" y="1699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34792</xdr:rowOff>
    </xdr:from>
    <xdr:to>
      <xdr:col>24</xdr:col>
      <xdr:colOff>114300</xdr:colOff>
      <xdr:row>98</xdr:row>
      <xdr:rowOff>136392</xdr:rowOff>
    </xdr:to>
    <xdr:sp macro="" textlink="">
      <xdr:nvSpPr>
        <xdr:cNvPr id="254" name="楕円 253"/>
        <xdr:cNvSpPr/>
      </xdr:nvSpPr>
      <xdr:spPr>
        <a:xfrm>
          <a:off x="4584700" y="168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165619</xdr:rowOff>
    </xdr:from>
    <xdr:ext cx="599010" cy="259045"/>
    <xdr:sp macro="" textlink="">
      <xdr:nvSpPr>
        <xdr:cNvPr id="255" name="衛生費該当値テキスト"/>
        <xdr:cNvSpPr txBox="1"/>
      </xdr:nvSpPr>
      <xdr:spPr>
        <a:xfrm>
          <a:off x="4686300" y="16624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45631</xdr:rowOff>
    </xdr:from>
    <xdr:to>
      <xdr:col>20</xdr:col>
      <xdr:colOff>38100</xdr:colOff>
      <xdr:row>98</xdr:row>
      <xdr:rowOff>147231</xdr:rowOff>
    </xdr:to>
    <xdr:sp macro="" textlink="">
      <xdr:nvSpPr>
        <xdr:cNvPr id="256" name="楕円 255"/>
        <xdr:cNvSpPr/>
      </xdr:nvSpPr>
      <xdr:spPr>
        <a:xfrm>
          <a:off x="3746500" y="1684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163758</xdr:rowOff>
    </xdr:from>
    <xdr:ext cx="534377" cy="259045"/>
    <xdr:sp macro="" textlink="">
      <xdr:nvSpPr>
        <xdr:cNvPr id="257" name="テキスト ボックス 256"/>
        <xdr:cNvSpPr txBox="1"/>
      </xdr:nvSpPr>
      <xdr:spPr>
        <a:xfrm>
          <a:off x="3530111" y="1662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55133</xdr:rowOff>
    </xdr:from>
    <xdr:to>
      <xdr:col>15</xdr:col>
      <xdr:colOff>101600</xdr:colOff>
      <xdr:row>98</xdr:row>
      <xdr:rowOff>156733</xdr:rowOff>
    </xdr:to>
    <xdr:sp macro="" textlink="">
      <xdr:nvSpPr>
        <xdr:cNvPr id="258" name="楕円 257"/>
        <xdr:cNvSpPr/>
      </xdr:nvSpPr>
      <xdr:spPr>
        <a:xfrm>
          <a:off x="2857500" y="1685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1810</xdr:rowOff>
    </xdr:from>
    <xdr:ext cx="534377" cy="259045"/>
    <xdr:sp macro="" textlink="">
      <xdr:nvSpPr>
        <xdr:cNvPr id="259" name="テキスト ボックス 258"/>
        <xdr:cNvSpPr txBox="1"/>
      </xdr:nvSpPr>
      <xdr:spPr>
        <a:xfrm>
          <a:off x="2641111" y="1663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62009</xdr:rowOff>
    </xdr:from>
    <xdr:to>
      <xdr:col>10</xdr:col>
      <xdr:colOff>165100</xdr:colOff>
      <xdr:row>98</xdr:row>
      <xdr:rowOff>163609</xdr:rowOff>
    </xdr:to>
    <xdr:sp macro="" textlink="">
      <xdr:nvSpPr>
        <xdr:cNvPr id="260" name="楕円 259"/>
        <xdr:cNvSpPr/>
      </xdr:nvSpPr>
      <xdr:spPr>
        <a:xfrm>
          <a:off x="1968500" y="1686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8686</xdr:rowOff>
    </xdr:from>
    <xdr:ext cx="534377" cy="259045"/>
    <xdr:sp macro="" textlink="">
      <xdr:nvSpPr>
        <xdr:cNvPr id="261" name="テキスト ボックス 260"/>
        <xdr:cNvSpPr txBox="1"/>
      </xdr:nvSpPr>
      <xdr:spPr>
        <a:xfrm>
          <a:off x="1752111" y="1663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57259</xdr:rowOff>
    </xdr:from>
    <xdr:to>
      <xdr:col>6</xdr:col>
      <xdr:colOff>38100</xdr:colOff>
      <xdr:row>98</xdr:row>
      <xdr:rowOff>158859</xdr:rowOff>
    </xdr:to>
    <xdr:sp macro="" textlink="">
      <xdr:nvSpPr>
        <xdr:cNvPr id="262" name="楕円 261"/>
        <xdr:cNvSpPr/>
      </xdr:nvSpPr>
      <xdr:spPr>
        <a:xfrm>
          <a:off x="1079500" y="1685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3936</xdr:rowOff>
    </xdr:from>
    <xdr:ext cx="534377" cy="259045"/>
    <xdr:sp macro="" textlink="">
      <xdr:nvSpPr>
        <xdr:cNvPr id="263" name="テキスト ボックス 262"/>
        <xdr:cNvSpPr txBox="1"/>
      </xdr:nvSpPr>
      <xdr:spPr>
        <a:xfrm>
          <a:off x="863111" y="1663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91" name="労働費平均値テキスト"/>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95" name="テキスト ボックス 294"/>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159661</xdr:rowOff>
    </xdr:from>
    <xdr:ext cx="469744" cy="259045"/>
    <xdr:sp macro="" textlink="">
      <xdr:nvSpPr>
        <xdr:cNvPr id="298" name="テキスト ボックス 297"/>
        <xdr:cNvSpPr txBox="1"/>
      </xdr:nvSpPr>
      <xdr:spPr>
        <a:xfrm>
          <a:off x="8515428" y="63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62154</xdr:rowOff>
    </xdr:from>
    <xdr:to>
      <xdr:col>41</xdr:col>
      <xdr:colOff>101600</xdr:colOff>
      <xdr:row>38</xdr:row>
      <xdr:rowOff>163754</xdr:rowOff>
    </xdr:to>
    <xdr:sp macro="" textlink="">
      <xdr:nvSpPr>
        <xdr:cNvPr id="300" name="フローチャート: 判断 299"/>
        <xdr:cNvSpPr/>
      </xdr:nvSpPr>
      <xdr:spPr>
        <a:xfrm>
          <a:off x="7810500" y="657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8831</xdr:rowOff>
    </xdr:from>
    <xdr:ext cx="378565" cy="259045"/>
    <xdr:sp macro="" textlink="">
      <xdr:nvSpPr>
        <xdr:cNvPr id="301" name="テキスト ボックス 300"/>
        <xdr:cNvSpPr txBox="1"/>
      </xdr:nvSpPr>
      <xdr:spPr>
        <a:xfrm>
          <a:off x="7672017" y="635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58359</xdr:rowOff>
    </xdr:from>
    <xdr:to>
      <xdr:col>36</xdr:col>
      <xdr:colOff>165100</xdr:colOff>
      <xdr:row>38</xdr:row>
      <xdr:rowOff>159959</xdr:rowOff>
    </xdr:to>
    <xdr:sp macro="" textlink="">
      <xdr:nvSpPr>
        <xdr:cNvPr id="302" name="フローチャート: 判断 301"/>
        <xdr:cNvSpPr/>
      </xdr:nvSpPr>
      <xdr:spPr>
        <a:xfrm>
          <a:off x="6921500" y="657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5036</xdr:rowOff>
    </xdr:from>
    <xdr:ext cx="378565" cy="259045"/>
    <xdr:sp macro="" textlink="">
      <xdr:nvSpPr>
        <xdr:cNvPr id="303" name="テキスト ボックス 302"/>
        <xdr:cNvSpPr txBox="1"/>
      </xdr:nvSpPr>
      <xdr:spPr>
        <a:xfrm>
          <a:off x="6783017" y="6348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21150</xdr:rowOff>
    </xdr:from>
    <xdr:ext cx="249299" cy="259045"/>
    <xdr:sp macro="" textlink="">
      <xdr:nvSpPr>
        <xdr:cNvPr id="310" name="労働費該当値テキスト"/>
        <xdr:cNvSpPr txBox="1"/>
      </xdr:nvSpPr>
      <xdr:spPr>
        <a:xfrm>
          <a:off x="10528300" y="6536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89057</xdr:rowOff>
    </xdr:from>
    <xdr:to>
      <xdr:col>55</xdr:col>
      <xdr:colOff>0</xdr:colOff>
      <xdr:row>57</xdr:row>
      <xdr:rowOff>113640</xdr:rowOff>
    </xdr:to>
    <xdr:cxnSp macro="">
      <xdr:nvCxnSpPr>
        <xdr:cNvPr id="347" name="直線コネクタ 346"/>
        <xdr:cNvCxnSpPr/>
      </xdr:nvCxnSpPr>
      <xdr:spPr>
        <a:xfrm flipV="1">
          <a:off x="9639300" y="9861707"/>
          <a:ext cx="838200" cy="2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133453</xdr:rowOff>
    </xdr:from>
    <xdr:ext cx="534377" cy="259045"/>
    <xdr:sp macro="" textlink="">
      <xdr:nvSpPr>
        <xdr:cNvPr id="348" name="農林水産業費平均値テキスト"/>
        <xdr:cNvSpPr txBox="1"/>
      </xdr:nvSpPr>
      <xdr:spPr>
        <a:xfrm>
          <a:off x="10528300" y="9906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113640</xdr:rowOff>
    </xdr:from>
    <xdr:to>
      <xdr:col>50</xdr:col>
      <xdr:colOff>114300</xdr:colOff>
      <xdr:row>57</xdr:row>
      <xdr:rowOff>128343</xdr:rowOff>
    </xdr:to>
    <xdr:cxnSp macro="">
      <xdr:nvCxnSpPr>
        <xdr:cNvPr id="350" name="直線コネクタ 349"/>
        <xdr:cNvCxnSpPr/>
      </xdr:nvCxnSpPr>
      <xdr:spPr>
        <a:xfrm flipV="1">
          <a:off x="8750300" y="9886290"/>
          <a:ext cx="889000" cy="1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64466</xdr:rowOff>
    </xdr:from>
    <xdr:ext cx="534377" cy="259045"/>
    <xdr:sp macro="" textlink="">
      <xdr:nvSpPr>
        <xdr:cNvPr id="352" name="テキスト ボックス 351"/>
        <xdr:cNvSpPr txBox="1"/>
      </xdr:nvSpPr>
      <xdr:spPr>
        <a:xfrm>
          <a:off x="9372111" y="1000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128343</xdr:rowOff>
    </xdr:from>
    <xdr:to>
      <xdr:col>45</xdr:col>
      <xdr:colOff>177800</xdr:colOff>
      <xdr:row>58</xdr:row>
      <xdr:rowOff>23472</xdr:rowOff>
    </xdr:to>
    <xdr:cxnSp macro="">
      <xdr:nvCxnSpPr>
        <xdr:cNvPr id="353" name="直線コネクタ 352"/>
        <xdr:cNvCxnSpPr/>
      </xdr:nvCxnSpPr>
      <xdr:spPr>
        <a:xfrm flipV="1">
          <a:off x="7861300" y="9900993"/>
          <a:ext cx="889000" cy="6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87730</xdr:rowOff>
    </xdr:from>
    <xdr:ext cx="534377" cy="259045"/>
    <xdr:sp macro="" textlink="">
      <xdr:nvSpPr>
        <xdr:cNvPr id="355" name="テキスト ボックス 354"/>
        <xdr:cNvSpPr txBox="1"/>
      </xdr:nvSpPr>
      <xdr:spPr>
        <a:xfrm>
          <a:off x="8483111" y="1003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23472</xdr:rowOff>
    </xdr:from>
    <xdr:to>
      <xdr:col>41</xdr:col>
      <xdr:colOff>50800</xdr:colOff>
      <xdr:row>58</xdr:row>
      <xdr:rowOff>35234</xdr:rowOff>
    </xdr:to>
    <xdr:cxnSp macro="">
      <xdr:nvCxnSpPr>
        <xdr:cNvPr id="356" name="直線コネクタ 355"/>
        <xdr:cNvCxnSpPr/>
      </xdr:nvCxnSpPr>
      <xdr:spPr>
        <a:xfrm flipV="1">
          <a:off x="6972300" y="9967572"/>
          <a:ext cx="889000" cy="1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55033</xdr:rowOff>
    </xdr:from>
    <xdr:to>
      <xdr:col>41</xdr:col>
      <xdr:colOff>101600</xdr:colOff>
      <xdr:row>58</xdr:row>
      <xdr:rowOff>156633</xdr:rowOff>
    </xdr:to>
    <xdr:sp macro="" textlink="">
      <xdr:nvSpPr>
        <xdr:cNvPr id="357" name="フローチャート: 判断 356"/>
        <xdr:cNvSpPr/>
      </xdr:nvSpPr>
      <xdr:spPr>
        <a:xfrm>
          <a:off x="7810500" y="99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147760</xdr:rowOff>
    </xdr:from>
    <xdr:ext cx="534377" cy="259045"/>
    <xdr:sp macro="" textlink="">
      <xdr:nvSpPr>
        <xdr:cNvPr id="358" name="テキスト ボックス 357"/>
        <xdr:cNvSpPr txBox="1"/>
      </xdr:nvSpPr>
      <xdr:spPr>
        <a:xfrm>
          <a:off x="7594111" y="1009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56130</xdr:rowOff>
    </xdr:from>
    <xdr:to>
      <xdr:col>36</xdr:col>
      <xdr:colOff>165100</xdr:colOff>
      <xdr:row>58</xdr:row>
      <xdr:rowOff>157730</xdr:rowOff>
    </xdr:to>
    <xdr:sp macro="" textlink="">
      <xdr:nvSpPr>
        <xdr:cNvPr id="359" name="フローチャート: 判断 358"/>
        <xdr:cNvSpPr/>
      </xdr:nvSpPr>
      <xdr:spPr>
        <a:xfrm>
          <a:off x="6921500" y="1000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148857</xdr:rowOff>
    </xdr:from>
    <xdr:ext cx="534377" cy="259045"/>
    <xdr:sp macro="" textlink="">
      <xdr:nvSpPr>
        <xdr:cNvPr id="360" name="テキスト ボックス 359"/>
        <xdr:cNvSpPr txBox="1"/>
      </xdr:nvSpPr>
      <xdr:spPr>
        <a:xfrm>
          <a:off x="6705111" y="1009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38257</xdr:rowOff>
    </xdr:from>
    <xdr:to>
      <xdr:col>55</xdr:col>
      <xdr:colOff>50800</xdr:colOff>
      <xdr:row>57</xdr:row>
      <xdr:rowOff>139857</xdr:rowOff>
    </xdr:to>
    <xdr:sp macro="" textlink="">
      <xdr:nvSpPr>
        <xdr:cNvPr id="366" name="楕円 365"/>
        <xdr:cNvSpPr/>
      </xdr:nvSpPr>
      <xdr:spPr>
        <a:xfrm>
          <a:off x="10426700" y="981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61134</xdr:rowOff>
    </xdr:from>
    <xdr:ext cx="534377" cy="259045"/>
    <xdr:sp macro="" textlink="">
      <xdr:nvSpPr>
        <xdr:cNvPr id="367" name="農林水産業費該当値テキスト"/>
        <xdr:cNvSpPr txBox="1"/>
      </xdr:nvSpPr>
      <xdr:spPr>
        <a:xfrm>
          <a:off x="10528300" y="966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62840</xdr:rowOff>
    </xdr:from>
    <xdr:to>
      <xdr:col>50</xdr:col>
      <xdr:colOff>165100</xdr:colOff>
      <xdr:row>57</xdr:row>
      <xdr:rowOff>164440</xdr:rowOff>
    </xdr:to>
    <xdr:sp macro="" textlink="">
      <xdr:nvSpPr>
        <xdr:cNvPr id="368" name="楕円 367"/>
        <xdr:cNvSpPr/>
      </xdr:nvSpPr>
      <xdr:spPr>
        <a:xfrm>
          <a:off x="9588500" y="983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9517</xdr:rowOff>
    </xdr:from>
    <xdr:ext cx="534377" cy="259045"/>
    <xdr:sp macro="" textlink="">
      <xdr:nvSpPr>
        <xdr:cNvPr id="369" name="テキスト ボックス 368"/>
        <xdr:cNvSpPr txBox="1"/>
      </xdr:nvSpPr>
      <xdr:spPr>
        <a:xfrm>
          <a:off x="9372111" y="961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77543</xdr:rowOff>
    </xdr:from>
    <xdr:to>
      <xdr:col>46</xdr:col>
      <xdr:colOff>38100</xdr:colOff>
      <xdr:row>58</xdr:row>
      <xdr:rowOff>7693</xdr:rowOff>
    </xdr:to>
    <xdr:sp macro="" textlink="">
      <xdr:nvSpPr>
        <xdr:cNvPr id="370" name="楕円 369"/>
        <xdr:cNvSpPr/>
      </xdr:nvSpPr>
      <xdr:spPr>
        <a:xfrm>
          <a:off x="8699500" y="985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24220</xdr:rowOff>
    </xdr:from>
    <xdr:ext cx="534377" cy="259045"/>
    <xdr:sp macro="" textlink="">
      <xdr:nvSpPr>
        <xdr:cNvPr id="371" name="テキスト ボックス 370"/>
        <xdr:cNvSpPr txBox="1"/>
      </xdr:nvSpPr>
      <xdr:spPr>
        <a:xfrm>
          <a:off x="8483111" y="962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144122</xdr:rowOff>
    </xdr:from>
    <xdr:to>
      <xdr:col>41</xdr:col>
      <xdr:colOff>101600</xdr:colOff>
      <xdr:row>58</xdr:row>
      <xdr:rowOff>74272</xdr:rowOff>
    </xdr:to>
    <xdr:sp macro="" textlink="">
      <xdr:nvSpPr>
        <xdr:cNvPr id="372" name="楕円 371"/>
        <xdr:cNvSpPr/>
      </xdr:nvSpPr>
      <xdr:spPr>
        <a:xfrm>
          <a:off x="7810500" y="991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90799</xdr:rowOff>
    </xdr:from>
    <xdr:ext cx="534377" cy="259045"/>
    <xdr:sp macro="" textlink="">
      <xdr:nvSpPr>
        <xdr:cNvPr id="373" name="テキスト ボックス 372"/>
        <xdr:cNvSpPr txBox="1"/>
      </xdr:nvSpPr>
      <xdr:spPr>
        <a:xfrm>
          <a:off x="7594111" y="969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155884</xdr:rowOff>
    </xdr:from>
    <xdr:to>
      <xdr:col>36</xdr:col>
      <xdr:colOff>165100</xdr:colOff>
      <xdr:row>58</xdr:row>
      <xdr:rowOff>86034</xdr:rowOff>
    </xdr:to>
    <xdr:sp macro="" textlink="">
      <xdr:nvSpPr>
        <xdr:cNvPr id="374" name="楕円 373"/>
        <xdr:cNvSpPr/>
      </xdr:nvSpPr>
      <xdr:spPr>
        <a:xfrm>
          <a:off x="6921500" y="992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102561</xdr:rowOff>
    </xdr:from>
    <xdr:ext cx="534377" cy="259045"/>
    <xdr:sp macro="" textlink="">
      <xdr:nvSpPr>
        <xdr:cNvPr id="375" name="テキスト ボックス 374"/>
        <xdr:cNvSpPr txBox="1"/>
      </xdr:nvSpPr>
      <xdr:spPr>
        <a:xfrm>
          <a:off x="6705111" y="970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132953</xdr:rowOff>
    </xdr:from>
    <xdr:to>
      <xdr:col>55</xdr:col>
      <xdr:colOff>0</xdr:colOff>
      <xdr:row>78</xdr:row>
      <xdr:rowOff>133197</xdr:rowOff>
    </xdr:to>
    <xdr:cxnSp macro="">
      <xdr:nvCxnSpPr>
        <xdr:cNvPr id="404" name="直線コネクタ 403"/>
        <xdr:cNvCxnSpPr/>
      </xdr:nvCxnSpPr>
      <xdr:spPr>
        <a:xfrm flipV="1">
          <a:off x="9639300" y="13506053"/>
          <a:ext cx="838200" cy="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13662</xdr:rowOff>
    </xdr:from>
    <xdr:ext cx="534377" cy="259045"/>
    <xdr:sp macro="" textlink="">
      <xdr:nvSpPr>
        <xdr:cNvPr id="405" name="商工費平均値テキスト"/>
        <xdr:cNvSpPr txBox="1"/>
      </xdr:nvSpPr>
      <xdr:spPr>
        <a:xfrm>
          <a:off x="10528300" y="13215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117804</xdr:rowOff>
    </xdr:from>
    <xdr:to>
      <xdr:col>50</xdr:col>
      <xdr:colOff>114300</xdr:colOff>
      <xdr:row>78</xdr:row>
      <xdr:rowOff>133197</xdr:rowOff>
    </xdr:to>
    <xdr:cxnSp macro="">
      <xdr:nvCxnSpPr>
        <xdr:cNvPr id="407" name="直線コネクタ 406"/>
        <xdr:cNvCxnSpPr/>
      </xdr:nvCxnSpPr>
      <xdr:spPr>
        <a:xfrm>
          <a:off x="8750300" y="13490904"/>
          <a:ext cx="8890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129086</xdr:rowOff>
    </xdr:from>
    <xdr:ext cx="534377" cy="259045"/>
    <xdr:sp macro="" textlink="">
      <xdr:nvSpPr>
        <xdr:cNvPr id="409" name="テキスト ボックス 408"/>
        <xdr:cNvSpPr txBox="1"/>
      </xdr:nvSpPr>
      <xdr:spPr>
        <a:xfrm>
          <a:off x="9372111" y="131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117804</xdr:rowOff>
    </xdr:from>
    <xdr:to>
      <xdr:col>45</xdr:col>
      <xdr:colOff>177800</xdr:colOff>
      <xdr:row>78</xdr:row>
      <xdr:rowOff>169041</xdr:rowOff>
    </xdr:to>
    <xdr:cxnSp macro="">
      <xdr:nvCxnSpPr>
        <xdr:cNvPr id="410" name="直線コネクタ 409"/>
        <xdr:cNvCxnSpPr/>
      </xdr:nvCxnSpPr>
      <xdr:spPr>
        <a:xfrm flipV="1">
          <a:off x="7861300" y="13490904"/>
          <a:ext cx="889000" cy="5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132228</xdr:rowOff>
    </xdr:from>
    <xdr:ext cx="534377" cy="259045"/>
    <xdr:sp macro="" textlink="">
      <xdr:nvSpPr>
        <xdr:cNvPr id="412" name="テキスト ボックス 411"/>
        <xdr:cNvSpPr txBox="1"/>
      </xdr:nvSpPr>
      <xdr:spPr>
        <a:xfrm>
          <a:off x="8483111" y="1316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169041</xdr:rowOff>
    </xdr:from>
    <xdr:to>
      <xdr:col>41</xdr:col>
      <xdr:colOff>50800</xdr:colOff>
      <xdr:row>79</xdr:row>
      <xdr:rowOff>13967</xdr:rowOff>
    </xdr:to>
    <xdr:cxnSp macro="">
      <xdr:nvCxnSpPr>
        <xdr:cNvPr id="413" name="直線コネクタ 412"/>
        <xdr:cNvCxnSpPr/>
      </xdr:nvCxnSpPr>
      <xdr:spPr>
        <a:xfrm flipV="1">
          <a:off x="6972300" y="13542141"/>
          <a:ext cx="889000" cy="1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93579</xdr:rowOff>
    </xdr:from>
    <xdr:to>
      <xdr:col>41</xdr:col>
      <xdr:colOff>101600</xdr:colOff>
      <xdr:row>79</xdr:row>
      <xdr:rowOff>23729</xdr:rowOff>
    </xdr:to>
    <xdr:sp macro="" textlink="">
      <xdr:nvSpPr>
        <xdr:cNvPr id="414" name="フローチャート: 判断 413"/>
        <xdr:cNvSpPr/>
      </xdr:nvSpPr>
      <xdr:spPr>
        <a:xfrm>
          <a:off x="7810500" y="1346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40256</xdr:rowOff>
    </xdr:from>
    <xdr:ext cx="534377" cy="259045"/>
    <xdr:sp macro="" textlink="">
      <xdr:nvSpPr>
        <xdr:cNvPr id="415" name="テキスト ボックス 414"/>
        <xdr:cNvSpPr txBox="1"/>
      </xdr:nvSpPr>
      <xdr:spPr>
        <a:xfrm>
          <a:off x="7594111" y="132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106491</xdr:rowOff>
    </xdr:from>
    <xdr:to>
      <xdr:col>36</xdr:col>
      <xdr:colOff>165100</xdr:colOff>
      <xdr:row>79</xdr:row>
      <xdr:rowOff>36641</xdr:rowOff>
    </xdr:to>
    <xdr:sp macro="" textlink="">
      <xdr:nvSpPr>
        <xdr:cNvPr id="416" name="フローチャート: 判断 415"/>
        <xdr:cNvSpPr/>
      </xdr:nvSpPr>
      <xdr:spPr>
        <a:xfrm>
          <a:off x="6921500" y="134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53168</xdr:rowOff>
    </xdr:from>
    <xdr:ext cx="534377" cy="259045"/>
    <xdr:sp macro="" textlink="">
      <xdr:nvSpPr>
        <xdr:cNvPr id="417" name="テキスト ボックス 416"/>
        <xdr:cNvSpPr txBox="1"/>
      </xdr:nvSpPr>
      <xdr:spPr>
        <a:xfrm>
          <a:off x="6705111" y="1325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82153</xdr:rowOff>
    </xdr:from>
    <xdr:to>
      <xdr:col>55</xdr:col>
      <xdr:colOff>50800</xdr:colOff>
      <xdr:row>79</xdr:row>
      <xdr:rowOff>12303</xdr:rowOff>
    </xdr:to>
    <xdr:sp macro="" textlink="">
      <xdr:nvSpPr>
        <xdr:cNvPr id="423" name="楕円 422"/>
        <xdr:cNvSpPr/>
      </xdr:nvSpPr>
      <xdr:spPr>
        <a:xfrm>
          <a:off x="10426700" y="1345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168530</xdr:rowOff>
    </xdr:from>
    <xdr:ext cx="534377" cy="259045"/>
    <xdr:sp macro="" textlink="">
      <xdr:nvSpPr>
        <xdr:cNvPr id="424" name="商工費該当値テキスト"/>
        <xdr:cNvSpPr txBox="1"/>
      </xdr:nvSpPr>
      <xdr:spPr>
        <a:xfrm>
          <a:off x="10528300" y="1337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82397</xdr:rowOff>
    </xdr:from>
    <xdr:to>
      <xdr:col>50</xdr:col>
      <xdr:colOff>165100</xdr:colOff>
      <xdr:row>79</xdr:row>
      <xdr:rowOff>12547</xdr:rowOff>
    </xdr:to>
    <xdr:sp macro="" textlink="">
      <xdr:nvSpPr>
        <xdr:cNvPr id="425" name="楕円 424"/>
        <xdr:cNvSpPr/>
      </xdr:nvSpPr>
      <xdr:spPr>
        <a:xfrm>
          <a:off x="9588500" y="1345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3674</xdr:rowOff>
    </xdr:from>
    <xdr:ext cx="534377" cy="259045"/>
    <xdr:sp macro="" textlink="">
      <xdr:nvSpPr>
        <xdr:cNvPr id="426" name="テキスト ボックス 425"/>
        <xdr:cNvSpPr txBox="1"/>
      </xdr:nvSpPr>
      <xdr:spPr>
        <a:xfrm>
          <a:off x="9372111" y="1354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67004</xdr:rowOff>
    </xdr:from>
    <xdr:to>
      <xdr:col>46</xdr:col>
      <xdr:colOff>38100</xdr:colOff>
      <xdr:row>78</xdr:row>
      <xdr:rowOff>168604</xdr:rowOff>
    </xdr:to>
    <xdr:sp macro="" textlink="">
      <xdr:nvSpPr>
        <xdr:cNvPr id="427" name="楕円 426"/>
        <xdr:cNvSpPr/>
      </xdr:nvSpPr>
      <xdr:spPr>
        <a:xfrm>
          <a:off x="8699500" y="134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159731</xdr:rowOff>
    </xdr:from>
    <xdr:ext cx="534377" cy="259045"/>
    <xdr:sp macro="" textlink="">
      <xdr:nvSpPr>
        <xdr:cNvPr id="428" name="テキスト ボックス 427"/>
        <xdr:cNvSpPr txBox="1"/>
      </xdr:nvSpPr>
      <xdr:spPr>
        <a:xfrm>
          <a:off x="8483111" y="1353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118241</xdr:rowOff>
    </xdr:from>
    <xdr:to>
      <xdr:col>41</xdr:col>
      <xdr:colOff>101600</xdr:colOff>
      <xdr:row>79</xdr:row>
      <xdr:rowOff>48391</xdr:rowOff>
    </xdr:to>
    <xdr:sp macro="" textlink="">
      <xdr:nvSpPr>
        <xdr:cNvPr id="429" name="楕円 428"/>
        <xdr:cNvSpPr/>
      </xdr:nvSpPr>
      <xdr:spPr>
        <a:xfrm>
          <a:off x="7810500" y="1349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39518</xdr:rowOff>
    </xdr:from>
    <xdr:ext cx="534377" cy="259045"/>
    <xdr:sp macro="" textlink="">
      <xdr:nvSpPr>
        <xdr:cNvPr id="430" name="テキスト ボックス 429"/>
        <xdr:cNvSpPr txBox="1"/>
      </xdr:nvSpPr>
      <xdr:spPr>
        <a:xfrm>
          <a:off x="7594111" y="1358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134617</xdr:rowOff>
    </xdr:from>
    <xdr:to>
      <xdr:col>36</xdr:col>
      <xdr:colOff>165100</xdr:colOff>
      <xdr:row>79</xdr:row>
      <xdr:rowOff>64767</xdr:rowOff>
    </xdr:to>
    <xdr:sp macro="" textlink="">
      <xdr:nvSpPr>
        <xdr:cNvPr id="431" name="楕円 430"/>
        <xdr:cNvSpPr/>
      </xdr:nvSpPr>
      <xdr:spPr>
        <a:xfrm>
          <a:off x="6921500" y="1350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55894</xdr:rowOff>
    </xdr:from>
    <xdr:ext cx="469744" cy="259045"/>
    <xdr:sp macro="" textlink="">
      <xdr:nvSpPr>
        <xdr:cNvPr id="432" name="テキスト ボックス 431"/>
        <xdr:cNvSpPr txBox="1"/>
      </xdr:nvSpPr>
      <xdr:spPr>
        <a:xfrm>
          <a:off x="6737428" y="1360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43236</xdr:rowOff>
    </xdr:from>
    <xdr:to>
      <xdr:col>55</xdr:col>
      <xdr:colOff>0</xdr:colOff>
      <xdr:row>97</xdr:row>
      <xdr:rowOff>69926</xdr:rowOff>
    </xdr:to>
    <xdr:cxnSp macro="">
      <xdr:nvCxnSpPr>
        <xdr:cNvPr id="459" name="直線コネクタ 458"/>
        <xdr:cNvCxnSpPr/>
      </xdr:nvCxnSpPr>
      <xdr:spPr>
        <a:xfrm flipV="1">
          <a:off x="9639300" y="16673886"/>
          <a:ext cx="838200" cy="2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79897</xdr:rowOff>
    </xdr:from>
    <xdr:ext cx="534377" cy="259045"/>
    <xdr:sp macro="" textlink="">
      <xdr:nvSpPr>
        <xdr:cNvPr id="460" name="土木費平均値テキスト"/>
        <xdr:cNvSpPr txBox="1"/>
      </xdr:nvSpPr>
      <xdr:spPr>
        <a:xfrm>
          <a:off x="10528300" y="16367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12489</xdr:rowOff>
    </xdr:from>
    <xdr:to>
      <xdr:col>50</xdr:col>
      <xdr:colOff>114300</xdr:colOff>
      <xdr:row>97</xdr:row>
      <xdr:rowOff>69926</xdr:rowOff>
    </xdr:to>
    <xdr:cxnSp macro="">
      <xdr:nvCxnSpPr>
        <xdr:cNvPr id="462" name="直線コネクタ 461"/>
        <xdr:cNvCxnSpPr/>
      </xdr:nvCxnSpPr>
      <xdr:spPr>
        <a:xfrm>
          <a:off x="8750300" y="16643139"/>
          <a:ext cx="889000" cy="5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71</xdr:rowOff>
    </xdr:from>
    <xdr:ext cx="534377" cy="259045"/>
    <xdr:sp macro="" textlink="">
      <xdr:nvSpPr>
        <xdr:cNvPr id="464" name="テキスト ボックス 463"/>
        <xdr:cNvSpPr txBox="1"/>
      </xdr:nvSpPr>
      <xdr:spPr>
        <a:xfrm>
          <a:off x="9372111" y="1628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12489</xdr:rowOff>
    </xdr:from>
    <xdr:to>
      <xdr:col>45</xdr:col>
      <xdr:colOff>177800</xdr:colOff>
      <xdr:row>97</xdr:row>
      <xdr:rowOff>144528</xdr:rowOff>
    </xdr:to>
    <xdr:cxnSp macro="">
      <xdr:nvCxnSpPr>
        <xdr:cNvPr id="465" name="直線コネクタ 464"/>
        <xdr:cNvCxnSpPr/>
      </xdr:nvCxnSpPr>
      <xdr:spPr>
        <a:xfrm flipV="1">
          <a:off x="7861300" y="16643139"/>
          <a:ext cx="889000" cy="13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6" name="フローチャート: 判断 465"/>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20321</xdr:rowOff>
    </xdr:from>
    <xdr:ext cx="534377" cy="259045"/>
    <xdr:sp macro="" textlink="">
      <xdr:nvSpPr>
        <xdr:cNvPr id="467" name="テキスト ボックス 466"/>
        <xdr:cNvSpPr txBox="1"/>
      </xdr:nvSpPr>
      <xdr:spPr>
        <a:xfrm>
          <a:off x="8483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131776</xdr:rowOff>
    </xdr:from>
    <xdr:to>
      <xdr:col>41</xdr:col>
      <xdr:colOff>50800</xdr:colOff>
      <xdr:row>97</xdr:row>
      <xdr:rowOff>144528</xdr:rowOff>
    </xdr:to>
    <xdr:cxnSp macro="">
      <xdr:nvCxnSpPr>
        <xdr:cNvPr id="468" name="直線コネクタ 467"/>
        <xdr:cNvCxnSpPr/>
      </xdr:nvCxnSpPr>
      <xdr:spPr>
        <a:xfrm>
          <a:off x="6972300" y="16762426"/>
          <a:ext cx="889000" cy="1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170903</xdr:rowOff>
    </xdr:from>
    <xdr:to>
      <xdr:col>41</xdr:col>
      <xdr:colOff>101600</xdr:colOff>
      <xdr:row>97</xdr:row>
      <xdr:rowOff>101053</xdr:rowOff>
    </xdr:to>
    <xdr:sp macro="" textlink="">
      <xdr:nvSpPr>
        <xdr:cNvPr id="469" name="フローチャート: 判断 468"/>
        <xdr:cNvSpPr/>
      </xdr:nvSpPr>
      <xdr:spPr>
        <a:xfrm>
          <a:off x="78105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117580</xdr:rowOff>
    </xdr:from>
    <xdr:ext cx="534377" cy="259045"/>
    <xdr:sp macro="" textlink="">
      <xdr:nvSpPr>
        <xdr:cNvPr id="470" name="テキスト ボックス 469"/>
        <xdr:cNvSpPr txBox="1"/>
      </xdr:nvSpPr>
      <xdr:spPr>
        <a:xfrm>
          <a:off x="7594111" y="1640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161128</xdr:rowOff>
    </xdr:from>
    <xdr:to>
      <xdr:col>36</xdr:col>
      <xdr:colOff>165100</xdr:colOff>
      <xdr:row>97</xdr:row>
      <xdr:rowOff>91278</xdr:rowOff>
    </xdr:to>
    <xdr:sp macro="" textlink="">
      <xdr:nvSpPr>
        <xdr:cNvPr id="471" name="フローチャート: 判断 470"/>
        <xdr:cNvSpPr/>
      </xdr:nvSpPr>
      <xdr:spPr>
        <a:xfrm>
          <a:off x="6921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107805</xdr:rowOff>
    </xdr:from>
    <xdr:ext cx="534377" cy="259045"/>
    <xdr:sp macro="" textlink="">
      <xdr:nvSpPr>
        <xdr:cNvPr id="472" name="テキスト ボックス 471"/>
        <xdr:cNvSpPr txBox="1"/>
      </xdr:nvSpPr>
      <xdr:spPr>
        <a:xfrm>
          <a:off x="6705111" y="1639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163886</xdr:rowOff>
    </xdr:from>
    <xdr:to>
      <xdr:col>55</xdr:col>
      <xdr:colOff>50800</xdr:colOff>
      <xdr:row>97</xdr:row>
      <xdr:rowOff>94036</xdr:rowOff>
    </xdr:to>
    <xdr:sp macro="" textlink="">
      <xdr:nvSpPr>
        <xdr:cNvPr id="478" name="楕円 477"/>
        <xdr:cNvSpPr/>
      </xdr:nvSpPr>
      <xdr:spPr>
        <a:xfrm>
          <a:off x="10426700" y="1662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142313</xdr:rowOff>
    </xdr:from>
    <xdr:ext cx="534377" cy="259045"/>
    <xdr:sp macro="" textlink="">
      <xdr:nvSpPr>
        <xdr:cNvPr id="479" name="土木費該当値テキスト"/>
        <xdr:cNvSpPr txBox="1"/>
      </xdr:nvSpPr>
      <xdr:spPr>
        <a:xfrm>
          <a:off x="10528300" y="1660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19126</xdr:rowOff>
    </xdr:from>
    <xdr:to>
      <xdr:col>50</xdr:col>
      <xdr:colOff>165100</xdr:colOff>
      <xdr:row>97</xdr:row>
      <xdr:rowOff>120726</xdr:rowOff>
    </xdr:to>
    <xdr:sp macro="" textlink="">
      <xdr:nvSpPr>
        <xdr:cNvPr id="480" name="楕円 479"/>
        <xdr:cNvSpPr/>
      </xdr:nvSpPr>
      <xdr:spPr>
        <a:xfrm>
          <a:off x="9588500" y="1664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111853</xdr:rowOff>
    </xdr:from>
    <xdr:ext cx="534377" cy="259045"/>
    <xdr:sp macro="" textlink="">
      <xdr:nvSpPr>
        <xdr:cNvPr id="481" name="テキスト ボックス 480"/>
        <xdr:cNvSpPr txBox="1"/>
      </xdr:nvSpPr>
      <xdr:spPr>
        <a:xfrm>
          <a:off x="9372111" y="1674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133139</xdr:rowOff>
    </xdr:from>
    <xdr:to>
      <xdr:col>46</xdr:col>
      <xdr:colOff>38100</xdr:colOff>
      <xdr:row>97</xdr:row>
      <xdr:rowOff>63289</xdr:rowOff>
    </xdr:to>
    <xdr:sp macro="" textlink="">
      <xdr:nvSpPr>
        <xdr:cNvPr id="482" name="楕円 481"/>
        <xdr:cNvSpPr/>
      </xdr:nvSpPr>
      <xdr:spPr>
        <a:xfrm>
          <a:off x="8699500" y="1659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54416</xdr:rowOff>
    </xdr:from>
    <xdr:ext cx="534377" cy="259045"/>
    <xdr:sp macro="" textlink="">
      <xdr:nvSpPr>
        <xdr:cNvPr id="483" name="テキスト ボックス 482"/>
        <xdr:cNvSpPr txBox="1"/>
      </xdr:nvSpPr>
      <xdr:spPr>
        <a:xfrm>
          <a:off x="8483111" y="1668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93728</xdr:rowOff>
    </xdr:from>
    <xdr:to>
      <xdr:col>41</xdr:col>
      <xdr:colOff>101600</xdr:colOff>
      <xdr:row>98</xdr:row>
      <xdr:rowOff>23878</xdr:rowOff>
    </xdr:to>
    <xdr:sp macro="" textlink="">
      <xdr:nvSpPr>
        <xdr:cNvPr id="484" name="楕円 483"/>
        <xdr:cNvSpPr/>
      </xdr:nvSpPr>
      <xdr:spPr>
        <a:xfrm>
          <a:off x="7810500" y="1672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15005</xdr:rowOff>
    </xdr:from>
    <xdr:ext cx="534377" cy="259045"/>
    <xdr:sp macro="" textlink="">
      <xdr:nvSpPr>
        <xdr:cNvPr id="485" name="テキスト ボックス 484"/>
        <xdr:cNvSpPr txBox="1"/>
      </xdr:nvSpPr>
      <xdr:spPr>
        <a:xfrm>
          <a:off x="7594111" y="1681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80976</xdr:rowOff>
    </xdr:from>
    <xdr:to>
      <xdr:col>36</xdr:col>
      <xdr:colOff>165100</xdr:colOff>
      <xdr:row>98</xdr:row>
      <xdr:rowOff>11126</xdr:rowOff>
    </xdr:to>
    <xdr:sp macro="" textlink="">
      <xdr:nvSpPr>
        <xdr:cNvPr id="486" name="楕円 485"/>
        <xdr:cNvSpPr/>
      </xdr:nvSpPr>
      <xdr:spPr>
        <a:xfrm>
          <a:off x="6921500" y="1671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2253</xdr:rowOff>
    </xdr:from>
    <xdr:ext cx="534377" cy="259045"/>
    <xdr:sp macro="" textlink="">
      <xdr:nvSpPr>
        <xdr:cNvPr id="487" name="テキスト ボックス 486"/>
        <xdr:cNvSpPr txBox="1"/>
      </xdr:nvSpPr>
      <xdr:spPr>
        <a:xfrm>
          <a:off x="6705111" y="1680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90189</xdr:rowOff>
    </xdr:from>
    <xdr:to>
      <xdr:col>85</xdr:col>
      <xdr:colOff>127000</xdr:colOff>
      <xdr:row>39</xdr:row>
      <xdr:rowOff>13418</xdr:rowOff>
    </xdr:to>
    <xdr:cxnSp macro="">
      <xdr:nvCxnSpPr>
        <xdr:cNvPr id="517" name="直線コネクタ 516"/>
        <xdr:cNvCxnSpPr/>
      </xdr:nvCxnSpPr>
      <xdr:spPr>
        <a:xfrm flipV="1">
          <a:off x="15481300" y="6605289"/>
          <a:ext cx="838200" cy="9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3440</xdr:rowOff>
    </xdr:from>
    <xdr:ext cx="534377" cy="259045"/>
    <xdr:sp macro="" textlink="">
      <xdr:nvSpPr>
        <xdr:cNvPr id="518" name="消防費平均値テキスト"/>
        <xdr:cNvSpPr txBox="1"/>
      </xdr:nvSpPr>
      <xdr:spPr>
        <a:xfrm>
          <a:off x="16370300" y="617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138157</xdr:rowOff>
    </xdr:from>
    <xdr:to>
      <xdr:col>81</xdr:col>
      <xdr:colOff>50800</xdr:colOff>
      <xdr:row>39</xdr:row>
      <xdr:rowOff>13418</xdr:rowOff>
    </xdr:to>
    <xdr:cxnSp macro="">
      <xdr:nvCxnSpPr>
        <xdr:cNvPr id="520" name="直線コネクタ 519"/>
        <xdr:cNvCxnSpPr/>
      </xdr:nvCxnSpPr>
      <xdr:spPr>
        <a:xfrm>
          <a:off x="14592300" y="6653257"/>
          <a:ext cx="889000" cy="4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113644</xdr:rowOff>
    </xdr:from>
    <xdr:ext cx="534377" cy="259045"/>
    <xdr:sp macro="" textlink="">
      <xdr:nvSpPr>
        <xdr:cNvPr id="522" name="テキスト ボックス 521"/>
        <xdr:cNvSpPr txBox="1"/>
      </xdr:nvSpPr>
      <xdr:spPr>
        <a:xfrm>
          <a:off x="15214111" y="61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138157</xdr:rowOff>
    </xdr:from>
    <xdr:to>
      <xdr:col>76</xdr:col>
      <xdr:colOff>114300</xdr:colOff>
      <xdr:row>38</xdr:row>
      <xdr:rowOff>151568</xdr:rowOff>
    </xdr:to>
    <xdr:cxnSp macro="">
      <xdr:nvCxnSpPr>
        <xdr:cNvPr id="523" name="直線コネクタ 522"/>
        <xdr:cNvCxnSpPr/>
      </xdr:nvCxnSpPr>
      <xdr:spPr>
        <a:xfrm flipV="1">
          <a:off x="13703300" y="6653257"/>
          <a:ext cx="8890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4" name="フローチャート: 判断 523"/>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89774</xdr:rowOff>
    </xdr:from>
    <xdr:ext cx="534377" cy="259045"/>
    <xdr:sp macro="" textlink="">
      <xdr:nvSpPr>
        <xdr:cNvPr id="525" name="テキスト ボックス 524"/>
        <xdr:cNvSpPr txBox="1"/>
      </xdr:nvSpPr>
      <xdr:spPr>
        <a:xfrm>
          <a:off x="14325111" y="609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151568</xdr:rowOff>
    </xdr:from>
    <xdr:to>
      <xdr:col>71</xdr:col>
      <xdr:colOff>177800</xdr:colOff>
      <xdr:row>38</xdr:row>
      <xdr:rowOff>160560</xdr:rowOff>
    </xdr:to>
    <xdr:cxnSp macro="">
      <xdr:nvCxnSpPr>
        <xdr:cNvPr id="526" name="直線コネクタ 525"/>
        <xdr:cNvCxnSpPr/>
      </xdr:nvCxnSpPr>
      <xdr:spPr>
        <a:xfrm flipV="1">
          <a:off x="12814300" y="6666668"/>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15043</xdr:rowOff>
    </xdr:from>
    <xdr:to>
      <xdr:col>72</xdr:col>
      <xdr:colOff>38100</xdr:colOff>
      <xdr:row>38</xdr:row>
      <xdr:rowOff>116643</xdr:rowOff>
    </xdr:to>
    <xdr:sp macro="" textlink="">
      <xdr:nvSpPr>
        <xdr:cNvPr id="527" name="フローチャート: 判断 526"/>
        <xdr:cNvSpPr/>
      </xdr:nvSpPr>
      <xdr:spPr>
        <a:xfrm>
          <a:off x="13652500" y="653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133170</xdr:rowOff>
    </xdr:from>
    <xdr:ext cx="534377" cy="259045"/>
    <xdr:sp macro="" textlink="">
      <xdr:nvSpPr>
        <xdr:cNvPr id="528" name="テキスト ボックス 527"/>
        <xdr:cNvSpPr txBox="1"/>
      </xdr:nvSpPr>
      <xdr:spPr>
        <a:xfrm>
          <a:off x="13436111" y="630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4223</xdr:rowOff>
    </xdr:from>
    <xdr:to>
      <xdr:col>67</xdr:col>
      <xdr:colOff>101600</xdr:colOff>
      <xdr:row>38</xdr:row>
      <xdr:rowOff>105823</xdr:rowOff>
    </xdr:to>
    <xdr:sp macro="" textlink="">
      <xdr:nvSpPr>
        <xdr:cNvPr id="529" name="フローチャート: 判断 528"/>
        <xdr:cNvSpPr/>
      </xdr:nvSpPr>
      <xdr:spPr>
        <a:xfrm>
          <a:off x="12763500" y="651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122350</xdr:rowOff>
    </xdr:from>
    <xdr:ext cx="534377" cy="259045"/>
    <xdr:sp macro="" textlink="">
      <xdr:nvSpPr>
        <xdr:cNvPr id="530" name="テキスト ボックス 529"/>
        <xdr:cNvSpPr txBox="1"/>
      </xdr:nvSpPr>
      <xdr:spPr>
        <a:xfrm>
          <a:off x="12547111" y="629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39389</xdr:rowOff>
    </xdr:from>
    <xdr:to>
      <xdr:col>85</xdr:col>
      <xdr:colOff>177800</xdr:colOff>
      <xdr:row>38</xdr:row>
      <xdr:rowOff>140989</xdr:rowOff>
    </xdr:to>
    <xdr:sp macro="" textlink="">
      <xdr:nvSpPr>
        <xdr:cNvPr id="536" name="楕円 535"/>
        <xdr:cNvSpPr/>
      </xdr:nvSpPr>
      <xdr:spPr>
        <a:xfrm>
          <a:off x="16268700" y="655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17816</xdr:rowOff>
    </xdr:from>
    <xdr:ext cx="534377" cy="259045"/>
    <xdr:sp macro="" textlink="">
      <xdr:nvSpPr>
        <xdr:cNvPr id="537" name="消防費該当値テキスト"/>
        <xdr:cNvSpPr txBox="1"/>
      </xdr:nvSpPr>
      <xdr:spPr>
        <a:xfrm>
          <a:off x="16370300" y="653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134068</xdr:rowOff>
    </xdr:from>
    <xdr:to>
      <xdr:col>81</xdr:col>
      <xdr:colOff>101600</xdr:colOff>
      <xdr:row>39</xdr:row>
      <xdr:rowOff>64218</xdr:rowOff>
    </xdr:to>
    <xdr:sp macro="" textlink="">
      <xdr:nvSpPr>
        <xdr:cNvPr id="538" name="楕円 537"/>
        <xdr:cNvSpPr/>
      </xdr:nvSpPr>
      <xdr:spPr>
        <a:xfrm>
          <a:off x="15430500" y="66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55345</xdr:rowOff>
    </xdr:from>
    <xdr:ext cx="534377" cy="259045"/>
    <xdr:sp macro="" textlink="">
      <xdr:nvSpPr>
        <xdr:cNvPr id="539" name="テキスト ボックス 538"/>
        <xdr:cNvSpPr txBox="1"/>
      </xdr:nvSpPr>
      <xdr:spPr>
        <a:xfrm>
          <a:off x="15214111" y="67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87357</xdr:rowOff>
    </xdr:from>
    <xdr:to>
      <xdr:col>76</xdr:col>
      <xdr:colOff>165100</xdr:colOff>
      <xdr:row>39</xdr:row>
      <xdr:rowOff>17507</xdr:rowOff>
    </xdr:to>
    <xdr:sp macro="" textlink="">
      <xdr:nvSpPr>
        <xdr:cNvPr id="540" name="楕円 539"/>
        <xdr:cNvSpPr/>
      </xdr:nvSpPr>
      <xdr:spPr>
        <a:xfrm>
          <a:off x="14541500" y="660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8634</xdr:rowOff>
    </xdr:from>
    <xdr:ext cx="534377" cy="259045"/>
    <xdr:sp macro="" textlink="">
      <xdr:nvSpPr>
        <xdr:cNvPr id="541" name="テキスト ボックス 540"/>
        <xdr:cNvSpPr txBox="1"/>
      </xdr:nvSpPr>
      <xdr:spPr>
        <a:xfrm>
          <a:off x="14325111" y="669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100768</xdr:rowOff>
    </xdr:from>
    <xdr:to>
      <xdr:col>72</xdr:col>
      <xdr:colOff>38100</xdr:colOff>
      <xdr:row>39</xdr:row>
      <xdr:rowOff>30918</xdr:rowOff>
    </xdr:to>
    <xdr:sp macro="" textlink="">
      <xdr:nvSpPr>
        <xdr:cNvPr id="542" name="楕円 541"/>
        <xdr:cNvSpPr/>
      </xdr:nvSpPr>
      <xdr:spPr>
        <a:xfrm>
          <a:off x="13652500" y="661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22045</xdr:rowOff>
    </xdr:from>
    <xdr:ext cx="534377" cy="259045"/>
    <xdr:sp macro="" textlink="">
      <xdr:nvSpPr>
        <xdr:cNvPr id="543" name="テキスト ボックス 542"/>
        <xdr:cNvSpPr txBox="1"/>
      </xdr:nvSpPr>
      <xdr:spPr>
        <a:xfrm>
          <a:off x="13436111" y="670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109760</xdr:rowOff>
    </xdr:from>
    <xdr:to>
      <xdr:col>67</xdr:col>
      <xdr:colOff>101600</xdr:colOff>
      <xdr:row>39</xdr:row>
      <xdr:rowOff>39910</xdr:rowOff>
    </xdr:to>
    <xdr:sp macro="" textlink="">
      <xdr:nvSpPr>
        <xdr:cNvPr id="544" name="楕円 543"/>
        <xdr:cNvSpPr/>
      </xdr:nvSpPr>
      <xdr:spPr>
        <a:xfrm>
          <a:off x="12763500" y="662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31037</xdr:rowOff>
    </xdr:from>
    <xdr:ext cx="534377" cy="259045"/>
    <xdr:sp macro="" textlink="">
      <xdr:nvSpPr>
        <xdr:cNvPr id="545" name="テキスト ボックス 544"/>
        <xdr:cNvSpPr txBox="1"/>
      </xdr:nvSpPr>
      <xdr:spPr>
        <a:xfrm>
          <a:off x="12547111" y="671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86131</xdr:rowOff>
    </xdr:from>
    <xdr:to>
      <xdr:col>85</xdr:col>
      <xdr:colOff>127000</xdr:colOff>
      <xdr:row>57</xdr:row>
      <xdr:rowOff>100693</xdr:rowOff>
    </xdr:to>
    <xdr:cxnSp macro="">
      <xdr:nvCxnSpPr>
        <xdr:cNvPr id="574" name="直線コネクタ 573"/>
        <xdr:cNvCxnSpPr/>
      </xdr:nvCxnSpPr>
      <xdr:spPr>
        <a:xfrm flipV="1">
          <a:off x="15481300" y="9344431"/>
          <a:ext cx="838200" cy="52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146457</xdr:rowOff>
    </xdr:from>
    <xdr:ext cx="534377" cy="259045"/>
    <xdr:sp macro="" textlink="">
      <xdr:nvSpPr>
        <xdr:cNvPr id="575" name="教育費平均値テキスト"/>
        <xdr:cNvSpPr txBox="1"/>
      </xdr:nvSpPr>
      <xdr:spPr>
        <a:xfrm>
          <a:off x="16370300" y="9747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100693</xdr:rowOff>
    </xdr:from>
    <xdr:to>
      <xdr:col>81</xdr:col>
      <xdr:colOff>50800</xdr:colOff>
      <xdr:row>57</xdr:row>
      <xdr:rowOff>103295</xdr:rowOff>
    </xdr:to>
    <xdr:cxnSp macro="">
      <xdr:nvCxnSpPr>
        <xdr:cNvPr id="577" name="直線コネクタ 576"/>
        <xdr:cNvCxnSpPr/>
      </xdr:nvCxnSpPr>
      <xdr:spPr>
        <a:xfrm flipV="1">
          <a:off x="14592300" y="9873343"/>
          <a:ext cx="889000" cy="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147160</xdr:rowOff>
    </xdr:from>
    <xdr:ext cx="534377" cy="259045"/>
    <xdr:sp macro="" textlink="">
      <xdr:nvSpPr>
        <xdr:cNvPr id="579" name="テキスト ボックス 578"/>
        <xdr:cNvSpPr txBox="1"/>
      </xdr:nvSpPr>
      <xdr:spPr>
        <a:xfrm>
          <a:off x="15214111" y="95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42313</xdr:rowOff>
    </xdr:from>
    <xdr:to>
      <xdr:col>76</xdr:col>
      <xdr:colOff>114300</xdr:colOff>
      <xdr:row>57</xdr:row>
      <xdr:rowOff>103295</xdr:rowOff>
    </xdr:to>
    <xdr:cxnSp macro="">
      <xdr:nvCxnSpPr>
        <xdr:cNvPr id="580" name="直線コネクタ 579"/>
        <xdr:cNvCxnSpPr/>
      </xdr:nvCxnSpPr>
      <xdr:spPr>
        <a:xfrm>
          <a:off x="13703300" y="9814963"/>
          <a:ext cx="889000" cy="6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1" name="フローチャート: 判断 580"/>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128072</xdr:rowOff>
    </xdr:from>
    <xdr:ext cx="534377" cy="259045"/>
    <xdr:sp macro="" textlink="">
      <xdr:nvSpPr>
        <xdr:cNvPr id="582" name="テキスト ボックス 581"/>
        <xdr:cNvSpPr txBox="1"/>
      </xdr:nvSpPr>
      <xdr:spPr>
        <a:xfrm>
          <a:off x="14325111" y="955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42313</xdr:rowOff>
    </xdr:from>
    <xdr:to>
      <xdr:col>71</xdr:col>
      <xdr:colOff>177800</xdr:colOff>
      <xdr:row>57</xdr:row>
      <xdr:rowOff>115971</xdr:rowOff>
    </xdr:to>
    <xdr:cxnSp macro="">
      <xdr:nvCxnSpPr>
        <xdr:cNvPr id="583" name="直線コネクタ 582"/>
        <xdr:cNvCxnSpPr/>
      </xdr:nvCxnSpPr>
      <xdr:spPr>
        <a:xfrm flipV="1">
          <a:off x="12814300" y="9814963"/>
          <a:ext cx="889000" cy="7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59014</xdr:rowOff>
    </xdr:from>
    <xdr:to>
      <xdr:col>72</xdr:col>
      <xdr:colOff>38100</xdr:colOff>
      <xdr:row>57</xdr:row>
      <xdr:rowOff>160614</xdr:rowOff>
    </xdr:to>
    <xdr:sp macro="" textlink="">
      <xdr:nvSpPr>
        <xdr:cNvPr id="584" name="フローチャート: 判断 583"/>
        <xdr:cNvSpPr/>
      </xdr:nvSpPr>
      <xdr:spPr>
        <a:xfrm>
          <a:off x="13652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151741</xdr:rowOff>
    </xdr:from>
    <xdr:ext cx="534377" cy="259045"/>
    <xdr:sp macro="" textlink="">
      <xdr:nvSpPr>
        <xdr:cNvPr id="585" name="テキスト ボックス 584"/>
        <xdr:cNvSpPr txBox="1"/>
      </xdr:nvSpPr>
      <xdr:spPr>
        <a:xfrm>
          <a:off x="13436111" y="992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94813</xdr:rowOff>
    </xdr:from>
    <xdr:to>
      <xdr:col>67</xdr:col>
      <xdr:colOff>101600</xdr:colOff>
      <xdr:row>58</xdr:row>
      <xdr:rowOff>24963</xdr:rowOff>
    </xdr:to>
    <xdr:sp macro="" textlink="">
      <xdr:nvSpPr>
        <xdr:cNvPr id="586" name="フローチャート: 判断 585"/>
        <xdr:cNvSpPr/>
      </xdr:nvSpPr>
      <xdr:spPr>
        <a:xfrm>
          <a:off x="12763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16090</xdr:rowOff>
    </xdr:from>
    <xdr:ext cx="534377" cy="259045"/>
    <xdr:sp macro="" textlink="">
      <xdr:nvSpPr>
        <xdr:cNvPr id="587" name="テキスト ボックス 586"/>
        <xdr:cNvSpPr txBox="1"/>
      </xdr:nvSpPr>
      <xdr:spPr>
        <a:xfrm>
          <a:off x="12547111" y="99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35331</xdr:rowOff>
    </xdr:from>
    <xdr:to>
      <xdr:col>85</xdr:col>
      <xdr:colOff>177800</xdr:colOff>
      <xdr:row>54</xdr:row>
      <xdr:rowOff>136931</xdr:rowOff>
    </xdr:to>
    <xdr:sp macro="" textlink="">
      <xdr:nvSpPr>
        <xdr:cNvPr id="593" name="楕円 592"/>
        <xdr:cNvSpPr/>
      </xdr:nvSpPr>
      <xdr:spPr>
        <a:xfrm>
          <a:off x="16268700" y="929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58208</xdr:rowOff>
    </xdr:from>
    <xdr:ext cx="599010" cy="259045"/>
    <xdr:sp macro="" textlink="">
      <xdr:nvSpPr>
        <xdr:cNvPr id="594" name="教育費該当値テキスト"/>
        <xdr:cNvSpPr txBox="1"/>
      </xdr:nvSpPr>
      <xdr:spPr>
        <a:xfrm>
          <a:off x="16370300" y="9145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49893</xdr:rowOff>
    </xdr:from>
    <xdr:to>
      <xdr:col>81</xdr:col>
      <xdr:colOff>101600</xdr:colOff>
      <xdr:row>57</xdr:row>
      <xdr:rowOff>151493</xdr:rowOff>
    </xdr:to>
    <xdr:sp macro="" textlink="">
      <xdr:nvSpPr>
        <xdr:cNvPr id="595" name="楕円 594"/>
        <xdr:cNvSpPr/>
      </xdr:nvSpPr>
      <xdr:spPr>
        <a:xfrm>
          <a:off x="15430500" y="982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142620</xdr:rowOff>
    </xdr:from>
    <xdr:ext cx="534377" cy="259045"/>
    <xdr:sp macro="" textlink="">
      <xdr:nvSpPr>
        <xdr:cNvPr id="596" name="テキスト ボックス 595"/>
        <xdr:cNvSpPr txBox="1"/>
      </xdr:nvSpPr>
      <xdr:spPr>
        <a:xfrm>
          <a:off x="15214111" y="991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52495</xdr:rowOff>
    </xdr:from>
    <xdr:to>
      <xdr:col>76</xdr:col>
      <xdr:colOff>165100</xdr:colOff>
      <xdr:row>57</xdr:row>
      <xdr:rowOff>154095</xdr:rowOff>
    </xdr:to>
    <xdr:sp macro="" textlink="">
      <xdr:nvSpPr>
        <xdr:cNvPr id="597" name="楕円 596"/>
        <xdr:cNvSpPr/>
      </xdr:nvSpPr>
      <xdr:spPr>
        <a:xfrm>
          <a:off x="14541500" y="982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145222</xdr:rowOff>
    </xdr:from>
    <xdr:ext cx="534377" cy="259045"/>
    <xdr:sp macro="" textlink="">
      <xdr:nvSpPr>
        <xdr:cNvPr id="598" name="テキスト ボックス 597"/>
        <xdr:cNvSpPr txBox="1"/>
      </xdr:nvSpPr>
      <xdr:spPr>
        <a:xfrm>
          <a:off x="14325111" y="991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162963</xdr:rowOff>
    </xdr:from>
    <xdr:to>
      <xdr:col>72</xdr:col>
      <xdr:colOff>38100</xdr:colOff>
      <xdr:row>57</xdr:row>
      <xdr:rowOff>93113</xdr:rowOff>
    </xdr:to>
    <xdr:sp macro="" textlink="">
      <xdr:nvSpPr>
        <xdr:cNvPr id="599" name="楕円 598"/>
        <xdr:cNvSpPr/>
      </xdr:nvSpPr>
      <xdr:spPr>
        <a:xfrm>
          <a:off x="13652500" y="976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109640</xdr:rowOff>
    </xdr:from>
    <xdr:ext cx="534377" cy="259045"/>
    <xdr:sp macro="" textlink="">
      <xdr:nvSpPr>
        <xdr:cNvPr id="600" name="テキスト ボックス 599"/>
        <xdr:cNvSpPr txBox="1"/>
      </xdr:nvSpPr>
      <xdr:spPr>
        <a:xfrm>
          <a:off x="13436111" y="953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65171</xdr:rowOff>
    </xdr:from>
    <xdr:to>
      <xdr:col>67</xdr:col>
      <xdr:colOff>101600</xdr:colOff>
      <xdr:row>57</xdr:row>
      <xdr:rowOff>166771</xdr:rowOff>
    </xdr:to>
    <xdr:sp macro="" textlink="">
      <xdr:nvSpPr>
        <xdr:cNvPr id="601" name="楕円 600"/>
        <xdr:cNvSpPr/>
      </xdr:nvSpPr>
      <xdr:spPr>
        <a:xfrm>
          <a:off x="12763500" y="983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11848</xdr:rowOff>
    </xdr:from>
    <xdr:ext cx="534377" cy="259045"/>
    <xdr:sp macro="" textlink="">
      <xdr:nvSpPr>
        <xdr:cNvPr id="602" name="テキスト ボックス 601"/>
        <xdr:cNvSpPr txBox="1"/>
      </xdr:nvSpPr>
      <xdr:spPr>
        <a:xfrm>
          <a:off x="12547111" y="961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139791</xdr:rowOff>
    </xdr:from>
    <xdr:to>
      <xdr:col>85</xdr:col>
      <xdr:colOff>127000</xdr:colOff>
      <xdr:row>79</xdr:row>
      <xdr:rowOff>4186</xdr:rowOff>
    </xdr:to>
    <xdr:cxnSp macro="">
      <xdr:nvCxnSpPr>
        <xdr:cNvPr id="631" name="直線コネクタ 630"/>
        <xdr:cNvCxnSpPr/>
      </xdr:nvCxnSpPr>
      <xdr:spPr>
        <a:xfrm>
          <a:off x="15481300" y="13169991"/>
          <a:ext cx="838200" cy="37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124472</xdr:rowOff>
    </xdr:from>
    <xdr:ext cx="469744" cy="259045"/>
    <xdr:sp macro="" textlink="">
      <xdr:nvSpPr>
        <xdr:cNvPr id="632" name="災害復旧費平均値テキスト"/>
        <xdr:cNvSpPr txBox="1"/>
      </xdr:nvSpPr>
      <xdr:spPr>
        <a:xfrm>
          <a:off x="16370300" y="13326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128186</xdr:rowOff>
    </xdr:from>
    <xdr:to>
      <xdr:col>81</xdr:col>
      <xdr:colOff>50800</xdr:colOff>
      <xdr:row>76</xdr:row>
      <xdr:rowOff>139791</xdr:rowOff>
    </xdr:to>
    <xdr:cxnSp macro="">
      <xdr:nvCxnSpPr>
        <xdr:cNvPr id="634" name="直線コネクタ 633"/>
        <xdr:cNvCxnSpPr/>
      </xdr:nvCxnSpPr>
      <xdr:spPr>
        <a:xfrm>
          <a:off x="14592300" y="13158386"/>
          <a:ext cx="889000" cy="1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9513</xdr:rowOff>
    </xdr:from>
    <xdr:ext cx="534377" cy="259045"/>
    <xdr:sp macro="" textlink="">
      <xdr:nvSpPr>
        <xdr:cNvPr id="636" name="テキスト ボックス 635"/>
        <xdr:cNvSpPr txBox="1"/>
      </xdr:nvSpPr>
      <xdr:spPr>
        <a:xfrm>
          <a:off x="15214111" y="1355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128186</xdr:rowOff>
    </xdr:from>
    <xdr:to>
      <xdr:col>76</xdr:col>
      <xdr:colOff>114300</xdr:colOff>
      <xdr:row>76</xdr:row>
      <xdr:rowOff>137933</xdr:rowOff>
    </xdr:to>
    <xdr:cxnSp macro="">
      <xdr:nvCxnSpPr>
        <xdr:cNvPr id="637" name="直線コネクタ 636"/>
        <xdr:cNvCxnSpPr/>
      </xdr:nvCxnSpPr>
      <xdr:spPr>
        <a:xfrm flipV="1">
          <a:off x="13703300" y="13158386"/>
          <a:ext cx="889000" cy="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8" name="フローチャート: 判断 637"/>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157540</xdr:rowOff>
    </xdr:from>
    <xdr:ext cx="534377" cy="259045"/>
    <xdr:sp macro="" textlink="">
      <xdr:nvSpPr>
        <xdr:cNvPr id="639" name="テキスト ボックス 638"/>
        <xdr:cNvSpPr txBox="1"/>
      </xdr:nvSpPr>
      <xdr:spPr>
        <a:xfrm>
          <a:off x="14325111" y="1353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137933</xdr:rowOff>
    </xdr:from>
    <xdr:to>
      <xdr:col>71</xdr:col>
      <xdr:colOff>177800</xdr:colOff>
      <xdr:row>78</xdr:row>
      <xdr:rowOff>35931</xdr:rowOff>
    </xdr:to>
    <xdr:cxnSp macro="">
      <xdr:nvCxnSpPr>
        <xdr:cNvPr id="640" name="直線コネクタ 639"/>
        <xdr:cNvCxnSpPr/>
      </xdr:nvCxnSpPr>
      <xdr:spPr>
        <a:xfrm flipV="1">
          <a:off x="12814300" y="13168133"/>
          <a:ext cx="889000" cy="24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115295</xdr:rowOff>
    </xdr:from>
    <xdr:to>
      <xdr:col>72</xdr:col>
      <xdr:colOff>38100</xdr:colOff>
      <xdr:row>79</xdr:row>
      <xdr:rowOff>45445</xdr:rowOff>
    </xdr:to>
    <xdr:sp macro="" textlink="">
      <xdr:nvSpPr>
        <xdr:cNvPr id="641" name="フローチャート: 判断 640"/>
        <xdr:cNvSpPr/>
      </xdr:nvSpPr>
      <xdr:spPr>
        <a:xfrm>
          <a:off x="13652500" y="1348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36572</xdr:rowOff>
    </xdr:from>
    <xdr:ext cx="469744" cy="259045"/>
    <xdr:sp macro="" textlink="">
      <xdr:nvSpPr>
        <xdr:cNvPr id="642" name="テキスト ボックス 641"/>
        <xdr:cNvSpPr txBox="1"/>
      </xdr:nvSpPr>
      <xdr:spPr>
        <a:xfrm>
          <a:off x="13468428" y="1358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129347</xdr:rowOff>
    </xdr:from>
    <xdr:to>
      <xdr:col>67</xdr:col>
      <xdr:colOff>101600</xdr:colOff>
      <xdr:row>79</xdr:row>
      <xdr:rowOff>59497</xdr:rowOff>
    </xdr:to>
    <xdr:sp macro="" textlink="">
      <xdr:nvSpPr>
        <xdr:cNvPr id="643" name="フローチャート: 判断 642"/>
        <xdr:cNvSpPr/>
      </xdr:nvSpPr>
      <xdr:spPr>
        <a:xfrm>
          <a:off x="12763500" y="1350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50624</xdr:rowOff>
    </xdr:from>
    <xdr:ext cx="469744" cy="259045"/>
    <xdr:sp macro="" textlink="">
      <xdr:nvSpPr>
        <xdr:cNvPr id="644" name="テキスト ボックス 643"/>
        <xdr:cNvSpPr txBox="1"/>
      </xdr:nvSpPr>
      <xdr:spPr>
        <a:xfrm>
          <a:off x="12579428" y="1359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124836</xdr:rowOff>
    </xdr:from>
    <xdr:to>
      <xdr:col>85</xdr:col>
      <xdr:colOff>177800</xdr:colOff>
      <xdr:row>79</xdr:row>
      <xdr:rowOff>54986</xdr:rowOff>
    </xdr:to>
    <xdr:sp macro="" textlink="">
      <xdr:nvSpPr>
        <xdr:cNvPr id="650" name="楕円 649"/>
        <xdr:cNvSpPr/>
      </xdr:nvSpPr>
      <xdr:spPr>
        <a:xfrm>
          <a:off x="16268700" y="1349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80022</xdr:rowOff>
    </xdr:from>
    <xdr:ext cx="469744" cy="259045"/>
    <xdr:sp macro="" textlink="">
      <xdr:nvSpPr>
        <xdr:cNvPr id="651" name="災害復旧費該当値テキスト"/>
        <xdr:cNvSpPr txBox="1"/>
      </xdr:nvSpPr>
      <xdr:spPr>
        <a:xfrm>
          <a:off x="16370300" y="13453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88991</xdr:rowOff>
    </xdr:from>
    <xdr:to>
      <xdr:col>81</xdr:col>
      <xdr:colOff>101600</xdr:colOff>
      <xdr:row>77</xdr:row>
      <xdr:rowOff>19141</xdr:rowOff>
    </xdr:to>
    <xdr:sp macro="" textlink="">
      <xdr:nvSpPr>
        <xdr:cNvPr id="652" name="楕円 651"/>
        <xdr:cNvSpPr/>
      </xdr:nvSpPr>
      <xdr:spPr>
        <a:xfrm>
          <a:off x="15430500" y="1311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35668</xdr:rowOff>
    </xdr:from>
    <xdr:ext cx="534377" cy="259045"/>
    <xdr:sp macro="" textlink="">
      <xdr:nvSpPr>
        <xdr:cNvPr id="653" name="テキスト ボックス 652"/>
        <xdr:cNvSpPr txBox="1"/>
      </xdr:nvSpPr>
      <xdr:spPr>
        <a:xfrm>
          <a:off x="15214111" y="1289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77386</xdr:rowOff>
    </xdr:from>
    <xdr:to>
      <xdr:col>76</xdr:col>
      <xdr:colOff>165100</xdr:colOff>
      <xdr:row>77</xdr:row>
      <xdr:rowOff>7536</xdr:rowOff>
    </xdr:to>
    <xdr:sp macro="" textlink="">
      <xdr:nvSpPr>
        <xdr:cNvPr id="654" name="楕円 653"/>
        <xdr:cNvSpPr/>
      </xdr:nvSpPr>
      <xdr:spPr>
        <a:xfrm>
          <a:off x="14541500" y="1310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24063</xdr:rowOff>
    </xdr:from>
    <xdr:ext cx="534377" cy="259045"/>
    <xdr:sp macro="" textlink="">
      <xdr:nvSpPr>
        <xdr:cNvPr id="655" name="テキスト ボックス 654"/>
        <xdr:cNvSpPr txBox="1"/>
      </xdr:nvSpPr>
      <xdr:spPr>
        <a:xfrm>
          <a:off x="14325111" y="1288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87133</xdr:rowOff>
    </xdr:from>
    <xdr:to>
      <xdr:col>72</xdr:col>
      <xdr:colOff>38100</xdr:colOff>
      <xdr:row>77</xdr:row>
      <xdr:rowOff>17283</xdr:rowOff>
    </xdr:to>
    <xdr:sp macro="" textlink="">
      <xdr:nvSpPr>
        <xdr:cNvPr id="656" name="楕円 655"/>
        <xdr:cNvSpPr/>
      </xdr:nvSpPr>
      <xdr:spPr>
        <a:xfrm>
          <a:off x="13652500" y="1311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33809</xdr:rowOff>
    </xdr:from>
    <xdr:ext cx="534377" cy="259045"/>
    <xdr:sp macro="" textlink="">
      <xdr:nvSpPr>
        <xdr:cNvPr id="657" name="テキスト ボックス 656"/>
        <xdr:cNvSpPr txBox="1"/>
      </xdr:nvSpPr>
      <xdr:spPr>
        <a:xfrm>
          <a:off x="13436111" y="1289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156581</xdr:rowOff>
    </xdr:from>
    <xdr:to>
      <xdr:col>67</xdr:col>
      <xdr:colOff>101600</xdr:colOff>
      <xdr:row>78</xdr:row>
      <xdr:rowOff>86731</xdr:rowOff>
    </xdr:to>
    <xdr:sp macro="" textlink="">
      <xdr:nvSpPr>
        <xdr:cNvPr id="658" name="楕円 657"/>
        <xdr:cNvSpPr/>
      </xdr:nvSpPr>
      <xdr:spPr>
        <a:xfrm>
          <a:off x="12763500" y="1335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103258</xdr:rowOff>
    </xdr:from>
    <xdr:ext cx="534377" cy="259045"/>
    <xdr:sp macro="" textlink="">
      <xdr:nvSpPr>
        <xdr:cNvPr id="659" name="テキスト ボックス 658"/>
        <xdr:cNvSpPr txBox="1"/>
      </xdr:nvSpPr>
      <xdr:spPr>
        <a:xfrm>
          <a:off x="12547111" y="1313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8723</xdr:rowOff>
    </xdr:from>
    <xdr:to>
      <xdr:col>85</xdr:col>
      <xdr:colOff>127000</xdr:colOff>
      <xdr:row>97</xdr:row>
      <xdr:rowOff>18455</xdr:rowOff>
    </xdr:to>
    <xdr:cxnSp macro="">
      <xdr:nvCxnSpPr>
        <xdr:cNvPr id="688" name="直線コネクタ 687"/>
        <xdr:cNvCxnSpPr/>
      </xdr:nvCxnSpPr>
      <xdr:spPr>
        <a:xfrm flipV="1">
          <a:off x="15481300" y="16639373"/>
          <a:ext cx="838200" cy="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154309</xdr:rowOff>
    </xdr:from>
    <xdr:ext cx="534377" cy="259045"/>
    <xdr:sp macro="" textlink="">
      <xdr:nvSpPr>
        <xdr:cNvPr id="689" name="公債費平均値テキスト"/>
        <xdr:cNvSpPr txBox="1"/>
      </xdr:nvSpPr>
      <xdr:spPr>
        <a:xfrm>
          <a:off x="16370300" y="16613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18455</xdr:rowOff>
    </xdr:from>
    <xdr:to>
      <xdr:col>81</xdr:col>
      <xdr:colOff>50800</xdr:colOff>
      <xdr:row>97</xdr:row>
      <xdr:rowOff>84634</xdr:rowOff>
    </xdr:to>
    <xdr:cxnSp macro="">
      <xdr:nvCxnSpPr>
        <xdr:cNvPr id="691" name="直線コネクタ 690"/>
        <xdr:cNvCxnSpPr/>
      </xdr:nvCxnSpPr>
      <xdr:spPr>
        <a:xfrm flipV="1">
          <a:off x="14592300" y="16649105"/>
          <a:ext cx="889000" cy="6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109504</xdr:rowOff>
    </xdr:from>
    <xdr:ext cx="534377" cy="259045"/>
    <xdr:sp macro="" textlink="">
      <xdr:nvSpPr>
        <xdr:cNvPr id="693" name="テキスト ボックス 692"/>
        <xdr:cNvSpPr txBox="1"/>
      </xdr:nvSpPr>
      <xdr:spPr>
        <a:xfrm>
          <a:off x="15214111" y="1674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76702</xdr:rowOff>
    </xdr:from>
    <xdr:to>
      <xdr:col>76</xdr:col>
      <xdr:colOff>114300</xdr:colOff>
      <xdr:row>97</xdr:row>
      <xdr:rowOff>84634</xdr:rowOff>
    </xdr:to>
    <xdr:cxnSp macro="">
      <xdr:nvCxnSpPr>
        <xdr:cNvPr id="694" name="直線コネクタ 693"/>
        <xdr:cNvCxnSpPr/>
      </xdr:nvCxnSpPr>
      <xdr:spPr>
        <a:xfrm>
          <a:off x="13703300" y="16707352"/>
          <a:ext cx="889000" cy="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5" name="フローチャート: 判断 694"/>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152712</xdr:rowOff>
    </xdr:from>
    <xdr:ext cx="534377" cy="259045"/>
    <xdr:sp macro="" textlink="">
      <xdr:nvSpPr>
        <xdr:cNvPr id="696" name="テキスト ボックス 695"/>
        <xdr:cNvSpPr txBox="1"/>
      </xdr:nvSpPr>
      <xdr:spPr>
        <a:xfrm>
          <a:off x="14325111" y="1678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76702</xdr:rowOff>
    </xdr:from>
    <xdr:to>
      <xdr:col>71</xdr:col>
      <xdr:colOff>177800</xdr:colOff>
      <xdr:row>97</xdr:row>
      <xdr:rowOff>106065</xdr:rowOff>
    </xdr:to>
    <xdr:cxnSp macro="">
      <xdr:nvCxnSpPr>
        <xdr:cNvPr id="697" name="直線コネクタ 696"/>
        <xdr:cNvCxnSpPr/>
      </xdr:nvCxnSpPr>
      <xdr:spPr>
        <a:xfrm flipV="1">
          <a:off x="12814300" y="16707352"/>
          <a:ext cx="889000" cy="2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130600</xdr:rowOff>
    </xdr:from>
    <xdr:to>
      <xdr:col>72</xdr:col>
      <xdr:colOff>38100</xdr:colOff>
      <xdr:row>98</xdr:row>
      <xdr:rowOff>60750</xdr:rowOff>
    </xdr:to>
    <xdr:sp macro="" textlink="">
      <xdr:nvSpPr>
        <xdr:cNvPr id="698" name="フローチャート: 判断 697"/>
        <xdr:cNvSpPr/>
      </xdr:nvSpPr>
      <xdr:spPr>
        <a:xfrm>
          <a:off x="13652500" y="1676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51877</xdr:rowOff>
    </xdr:from>
    <xdr:ext cx="534377" cy="259045"/>
    <xdr:sp macro="" textlink="">
      <xdr:nvSpPr>
        <xdr:cNvPr id="699" name="テキスト ボックス 698"/>
        <xdr:cNvSpPr txBox="1"/>
      </xdr:nvSpPr>
      <xdr:spPr>
        <a:xfrm>
          <a:off x="13436111" y="1685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137074</xdr:rowOff>
    </xdr:from>
    <xdr:to>
      <xdr:col>67</xdr:col>
      <xdr:colOff>101600</xdr:colOff>
      <xdr:row>98</xdr:row>
      <xdr:rowOff>67224</xdr:rowOff>
    </xdr:to>
    <xdr:sp macro="" textlink="">
      <xdr:nvSpPr>
        <xdr:cNvPr id="700" name="フローチャート: 判断 699"/>
        <xdr:cNvSpPr/>
      </xdr:nvSpPr>
      <xdr:spPr>
        <a:xfrm>
          <a:off x="12763500" y="16767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58351</xdr:rowOff>
    </xdr:from>
    <xdr:ext cx="534377" cy="259045"/>
    <xdr:sp macro="" textlink="">
      <xdr:nvSpPr>
        <xdr:cNvPr id="701" name="テキスト ボックス 700"/>
        <xdr:cNvSpPr txBox="1"/>
      </xdr:nvSpPr>
      <xdr:spPr>
        <a:xfrm>
          <a:off x="12547111" y="1686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129373</xdr:rowOff>
    </xdr:from>
    <xdr:to>
      <xdr:col>85</xdr:col>
      <xdr:colOff>177800</xdr:colOff>
      <xdr:row>97</xdr:row>
      <xdr:rowOff>59523</xdr:rowOff>
    </xdr:to>
    <xdr:sp macro="" textlink="">
      <xdr:nvSpPr>
        <xdr:cNvPr id="707" name="楕円 706"/>
        <xdr:cNvSpPr/>
      </xdr:nvSpPr>
      <xdr:spPr>
        <a:xfrm>
          <a:off x="16268700" y="1658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152250</xdr:rowOff>
    </xdr:from>
    <xdr:ext cx="534377" cy="259045"/>
    <xdr:sp macro="" textlink="">
      <xdr:nvSpPr>
        <xdr:cNvPr id="708" name="公債費該当値テキスト"/>
        <xdr:cNvSpPr txBox="1"/>
      </xdr:nvSpPr>
      <xdr:spPr>
        <a:xfrm>
          <a:off x="16370300" y="1644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139105</xdr:rowOff>
    </xdr:from>
    <xdr:to>
      <xdr:col>81</xdr:col>
      <xdr:colOff>101600</xdr:colOff>
      <xdr:row>97</xdr:row>
      <xdr:rowOff>69255</xdr:rowOff>
    </xdr:to>
    <xdr:sp macro="" textlink="">
      <xdr:nvSpPr>
        <xdr:cNvPr id="709" name="楕円 708"/>
        <xdr:cNvSpPr/>
      </xdr:nvSpPr>
      <xdr:spPr>
        <a:xfrm>
          <a:off x="15430500" y="1659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85782</xdr:rowOff>
    </xdr:from>
    <xdr:ext cx="534377" cy="259045"/>
    <xdr:sp macro="" textlink="">
      <xdr:nvSpPr>
        <xdr:cNvPr id="710" name="テキスト ボックス 709"/>
        <xdr:cNvSpPr txBox="1"/>
      </xdr:nvSpPr>
      <xdr:spPr>
        <a:xfrm>
          <a:off x="15214111" y="1637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33834</xdr:rowOff>
    </xdr:from>
    <xdr:to>
      <xdr:col>76</xdr:col>
      <xdr:colOff>165100</xdr:colOff>
      <xdr:row>97</xdr:row>
      <xdr:rowOff>135434</xdr:rowOff>
    </xdr:to>
    <xdr:sp macro="" textlink="">
      <xdr:nvSpPr>
        <xdr:cNvPr id="711" name="楕円 710"/>
        <xdr:cNvSpPr/>
      </xdr:nvSpPr>
      <xdr:spPr>
        <a:xfrm>
          <a:off x="14541500" y="1666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151961</xdr:rowOff>
    </xdr:from>
    <xdr:ext cx="534377" cy="259045"/>
    <xdr:sp macro="" textlink="">
      <xdr:nvSpPr>
        <xdr:cNvPr id="712" name="テキスト ボックス 711"/>
        <xdr:cNvSpPr txBox="1"/>
      </xdr:nvSpPr>
      <xdr:spPr>
        <a:xfrm>
          <a:off x="14325111" y="1643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25902</xdr:rowOff>
    </xdr:from>
    <xdr:to>
      <xdr:col>72</xdr:col>
      <xdr:colOff>38100</xdr:colOff>
      <xdr:row>97</xdr:row>
      <xdr:rowOff>127502</xdr:rowOff>
    </xdr:to>
    <xdr:sp macro="" textlink="">
      <xdr:nvSpPr>
        <xdr:cNvPr id="713" name="楕円 712"/>
        <xdr:cNvSpPr/>
      </xdr:nvSpPr>
      <xdr:spPr>
        <a:xfrm>
          <a:off x="13652500" y="166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144029</xdr:rowOff>
    </xdr:from>
    <xdr:ext cx="534377" cy="259045"/>
    <xdr:sp macro="" textlink="">
      <xdr:nvSpPr>
        <xdr:cNvPr id="714" name="テキスト ボックス 713"/>
        <xdr:cNvSpPr txBox="1"/>
      </xdr:nvSpPr>
      <xdr:spPr>
        <a:xfrm>
          <a:off x="13436111" y="164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55265</xdr:rowOff>
    </xdr:from>
    <xdr:to>
      <xdr:col>67</xdr:col>
      <xdr:colOff>101600</xdr:colOff>
      <xdr:row>97</xdr:row>
      <xdr:rowOff>156865</xdr:rowOff>
    </xdr:to>
    <xdr:sp macro="" textlink="">
      <xdr:nvSpPr>
        <xdr:cNvPr id="715" name="楕円 714"/>
        <xdr:cNvSpPr/>
      </xdr:nvSpPr>
      <xdr:spPr>
        <a:xfrm>
          <a:off x="12763500" y="1668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1942</xdr:rowOff>
    </xdr:from>
    <xdr:ext cx="534377" cy="259045"/>
    <xdr:sp macro="" textlink="">
      <xdr:nvSpPr>
        <xdr:cNvPr id="716" name="テキスト ボックス 715"/>
        <xdr:cNvSpPr txBox="1"/>
      </xdr:nvSpPr>
      <xdr:spPr>
        <a:xfrm>
          <a:off x="12547111" y="1646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145415</xdr:rowOff>
    </xdr:from>
    <xdr:to>
      <xdr:col>116</xdr:col>
      <xdr:colOff>62864</xdr:colOff>
      <xdr:row>39</xdr:row>
      <xdr:rowOff>44450</xdr:rowOff>
    </xdr:to>
    <xdr:cxnSp macro="">
      <xdr:nvCxnSpPr>
        <xdr:cNvPr id="740" name="直線コネクタ 739"/>
        <xdr:cNvCxnSpPr/>
      </xdr:nvCxnSpPr>
      <xdr:spPr>
        <a:xfrm flipV="1">
          <a:off x="22159595" y="5974715"/>
          <a:ext cx="1269" cy="75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72940</xdr:rowOff>
    </xdr:from>
    <xdr:ext cx="249299" cy="259045"/>
    <xdr:sp macro="" textlink="">
      <xdr:nvSpPr>
        <xdr:cNvPr id="741" name="諸支出金最小値テキスト"/>
        <xdr:cNvSpPr txBox="1"/>
      </xdr:nvSpPr>
      <xdr:spPr>
        <a:xfrm>
          <a:off x="22212300" y="6759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92092</xdr:rowOff>
    </xdr:from>
    <xdr:ext cx="469744" cy="259045"/>
    <xdr:sp macro="" textlink="">
      <xdr:nvSpPr>
        <xdr:cNvPr id="743" name="諸支出金最大値テキスト"/>
        <xdr:cNvSpPr txBox="1"/>
      </xdr:nvSpPr>
      <xdr:spPr>
        <a:xfrm>
          <a:off x="22212300" y="574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34</xdr:row>
      <xdr:rowOff>145415</xdr:rowOff>
    </xdr:from>
    <xdr:to>
      <xdr:col>116</xdr:col>
      <xdr:colOff>152400</xdr:colOff>
      <xdr:row>34</xdr:row>
      <xdr:rowOff>145415</xdr:rowOff>
    </xdr:to>
    <xdr:cxnSp macro="">
      <xdr:nvCxnSpPr>
        <xdr:cNvPr id="744" name="直線コネクタ 743"/>
        <xdr:cNvCxnSpPr/>
      </xdr:nvCxnSpPr>
      <xdr:spPr>
        <a:xfrm>
          <a:off x="22072600" y="5974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12751</xdr:rowOff>
    </xdr:from>
    <xdr:to>
      <xdr:col>116</xdr:col>
      <xdr:colOff>63500</xdr:colOff>
      <xdr:row>39</xdr:row>
      <xdr:rowOff>44450</xdr:rowOff>
    </xdr:to>
    <xdr:cxnSp macro="">
      <xdr:nvCxnSpPr>
        <xdr:cNvPr id="745" name="直線コネクタ 744"/>
        <xdr:cNvCxnSpPr/>
      </xdr:nvCxnSpPr>
      <xdr:spPr>
        <a:xfrm>
          <a:off x="21323300" y="5327701"/>
          <a:ext cx="838200" cy="140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161841</xdr:rowOff>
    </xdr:from>
    <xdr:ext cx="378565" cy="259045"/>
    <xdr:sp macro="" textlink="">
      <xdr:nvSpPr>
        <xdr:cNvPr id="746" name="諸支出金平均値テキスト"/>
        <xdr:cNvSpPr txBox="1"/>
      </xdr:nvSpPr>
      <xdr:spPr>
        <a:xfrm>
          <a:off x="22212300" y="65054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138964</xdr:rowOff>
    </xdr:from>
    <xdr:to>
      <xdr:col>116</xdr:col>
      <xdr:colOff>114300</xdr:colOff>
      <xdr:row>39</xdr:row>
      <xdr:rowOff>69114</xdr:rowOff>
    </xdr:to>
    <xdr:sp macro="" textlink="">
      <xdr:nvSpPr>
        <xdr:cNvPr id="747" name="フローチャート: 判断 746"/>
        <xdr:cNvSpPr/>
      </xdr:nvSpPr>
      <xdr:spPr>
        <a:xfrm>
          <a:off x="221107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12751</xdr:rowOff>
    </xdr:from>
    <xdr:to>
      <xdr:col>111</xdr:col>
      <xdr:colOff>177800</xdr:colOff>
      <xdr:row>39</xdr:row>
      <xdr:rowOff>44450</xdr:rowOff>
    </xdr:to>
    <xdr:cxnSp macro="">
      <xdr:nvCxnSpPr>
        <xdr:cNvPr id="748" name="直線コネクタ 747"/>
        <xdr:cNvCxnSpPr/>
      </xdr:nvCxnSpPr>
      <xdr:spPr>
        <a:xfrm flipV="1">
          <a:off x="20434300" y="5327701"/>
          <a:ext cx="889000" cy="140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114732</xdr:rowOff>
    </xdr:from>
    <xdr:to>
      <xdr:col>112</xdr:col>
      <xdr:colOff>38100</xdr:colOff>
      <xdr:row>39</xdr:row>
      <xdr:rowOff>44882</xdr:rowOff>
    </xdr:to>
    <xdr:sp macro="" textlink="">
      <xdr:nvSpPr>
        <xdr:cNvPr id="749" name="フローチャート: 判断 748"/>
        <xdr:cNvSpPr/>
      </xdr:nvSpPr>
      <xdr:spPr>
        <a:xfrm>
          <a:off x="212725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36009</xdr:rowOff>
    </xdr:from>
    <xdr:ext cx="378565" cy="259045"/>
    <xdr:sp macro="" textlink="">
      <xdr:nvSpPr>
        <xdr:cNvPr id="750" name="テキスト ボックス 749"/>
        <xdr:cNvSpPr txBox="1"/>
      </xdr:nvSpPr>
      <xdr:spPr>
        <a:xfrm>
          <a:off x="21134017" y="6722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140106</xdr:rowOff>
    </xdr:from>
    <xdr:to>
      <xdr:col>107</xdr:col>
      <xdr:colOff>101600</xdr:colOff>
      <xdr:row>39</xdr:row>
      <xdr:rowOff>70256</xdr:rowOff>
    </xdr:to>
    <xdr:sp macro="" textlink="">
      <xdr:nvSpPr>
        <xdr:cNvPr id="752" name="フローチャート: 判断 751"/>
        <xdr:cNvSpPr/>
      </xdr:nvSpPr>
      <xdr:spPr>
        <a:xfrm>
          <a:off x="20383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86784</xdr:rowOff>
    </xdr:from>
    <xdr:ext cx="378565" cy="259045"/>
    <xdr:sp macro="" textlink="">
      <xdr:nvSpPr>
        <xdr:cNvPr id="753" name="テキスト ボックス 752"/>
        <xdr:cNvSpPr txBox="1"/>
      </xdr:nvSpPr>
      <xdr:spPr>
        <a:xfrm>
          <a:off x="20245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116484</xdr:rowOff>
    </xdr:from>
    <xdr:to>
      <xdr:col>102</xdr:col>
      <xdr:colOff>165100</xdr:colOff>
      <xdr:row>39</xdr:row>
      <xdr:rowOff>46634</xdr:rowOff>
    </xdr:to>
    <xdr:sp macro="" textlink="">
      <xdr:nvSpPr>
        <xdr:cNvPr id="755" name="フローチャート: 判断 754"/>
        <xdr:cNvSpPr/>
      </xdr:nvSpPr>
      <xdr:spPr>
        <a:xfrm>
          <a:off x="19494500" y="663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63161</xdr:rowOff>
    </xdr:from>
    <xdr:ext cx="378565" cy="259045"/>
    <xdr:sp macro="" textlink="">
      <xdr:nvSpPr>
        <xdr:cNvPr id="756" name="テキスト ボックス 755"/>
        <xdr:cNvSpPr txBox="1"/>
      </xdr:nvSpPr>
      <xdr:spPr>
        <a:xfrm>
          <a:off x="19356017" y="6406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157252</xdr:rowOff>
    </xdr:from>
    <xdr:to>
      <xdr:col>98</xdr:col>
      <xdr:colOff>38100</xdr:colOff>
      <xdr:row>39</xdr:row>
      <xdr:rowOff>87402</xdr:rowOff>
    </xdr:to>
    <xdr:sp macro="" textlink="">
      <xdr:nvSpPr>
        <xdr:cNvPr id="757" name="フローチャート: 判断 756"/>
        <xdr:cNvSpPr/>
      </xdr:nvSpPr>
      <xdr:spPr>
        <a:xfrm>
          <a:off x="18605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103928</xdr:rowOff>
    </xdr:from>
    <xdr:ext cx="378565" cy="259045"/>
    <xdr:sp macro="" textlink="">
      <xdr:nvSpPr>
        <xdr:cNvPr id="758" name="テキスト ボックス 757"/>
        <xdr:cNvSpPr txBox="1"/>
      </xdr:nvSpPr>
      <xdr:spPr>
        <a:xfrm>
          <a:off x="18467017" y="6447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117390</xdr:rowOff>
    </xdr:from>
    <xdr:ext cx="249299" cy="259045"/>
    <xdr:sp macro="" textlink="">
      <xdr:nvSpPr>
        <xdr:cNvPr id="765" name="諸支出金該当値テキスト"/>
        <xdr:cNvSpPr txBox="1"/>
      </xdr:nvSpPr>
      <xdr:spPr>
        <a:xfrm>
          <a:off x="22212300" y="6632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133401</xdr:rowOff>
    </xdr:from>
    <xdr:to>
      <xdr:col>112</xdr:col>
      <xdr:colOff>38100</xdr:colOff>
      <xdr:row>31</xdr:row>
      <xdr:rowOff>63551</xdr:rowOff>
    </xdr:to>
    <xdr:sp macro="" textlink="">
      <xdr:nvSpPr>
        <xdr:cNvPr id="766" name="楕円 765"/>
        <xdr:cNvSpPr/>
      </xdr:nvSpPr>
      <xdr:spPr>
        <a:xfrm>
          <a:off x="21272500" y="527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80078</xdr:rowOff>
    </xdr:from>
    <xdr:ext cx="534377" cy="259045"/>
    <xdr:sp macro="" textlink="">
      <xdr:nvSpPr>
        <xdr:cNvPr id="767" name="テキスト ボックス 766"/>
        <xdr:cNvSpPr txBox="1"/>
      </xdr:nvSpPr>
      <xdr:spPr>
        <a:xfrm>
          <a:off x="21056111" y="50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総務費は、住民一人当たり</a:t>
          </a:r>
          <a:r>
            <a:rPr kumimoji="1" lang="en-US" altLang="ja-JP" sz="1100">
              <a:solidFill>
                <a:schemeClr val="dk1"/>
              </a:solidFill>
              <a:effectLst/>
              <a:latin typeface="+mn-lt"/>
              <a:ea typeface="+mn-ea"/>
              <a:cs typeface="+mn-cs"/>
            </a:rPr>
            <a:t>218,792</a:t>
          </a:r>
          <a:r>
            <a:rPr kumimoji="1" lang="ja-JP" altLang="ja-JP" sz="1100">
              <a:solidFill>
                <a:schemeClr val="dk1"/>
              </a:solidFill>
              <a:effectLst/>
              <a:latin typeface="+mn-lt"/>
              <a:ea typeface="+mn-ea"/>
              <a:cs typeface="+mn-cs"/>
            </a:rPr>
            <a:t>円で、前年に比べ</a:t>
          </a:r>
          <a:r>
            <a:rPr kumimoji="1" lang="en-US" altLang="ja-JP" sz="1100">
              <a:solidFill>
                <a:schemeClr val="dk1"/>
              </a:solidFill>
              <a:effectLst/>
              <a:latin typeface="+mn-lt"/>
              <a:ea typeface="+mn-ea"/>
              <a:cs typeface="+mn-cs"/>
            </a:rPr>
            <a:t>46,469</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の増</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増となった主な要因は、プレミアム商品券事業の実施によるものである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災害復旧費は、住民一人当たり</a:t>
          </a:r>
          <a:r>
            <a:rPr kumimoji="1" lang="en-US" altLang="ja-JP" sz="1100">
              <a:solidFill>
                <a:schemeClr val="dk1"/>
              </a:solidFill>
              <a:effectLst/>
              <a:latin typeface="+mn-lt"/>
              <a:ea typeface="+mn-ea"/>
              <a:cs typeface="+mn-cs"/>
            </a:rPr>
            <a:t>5,284</a:t>
          </a:r>
          <a:r>
            <a:rPr kumimoji="1" lang="ja-JP" altLang="ja-JP" sz="1100">
              <a:solidFill>
                <a:schemeClr val="dk1"/>
              </a:solidFill>
              <a:effectLst/>
              <a:latin typeface="+mn-lt"/>
              <a:ea typeface="+mn-ea"/>
              <a:cs typeface="+mn-cs"/>
            </a:rPr>
            <a:t>円で、前年に比べ</a:t>
          </a:r>
          <a:r>
            <a:rPr kumimoji="1" lang="en-US" altLang="ja-JP" sz="1100">
              <a:solidFill>
                <a:schemeClr val="dk1"/>
              </a:solidFill>
              <a:effectLst/>
              <a:latin typeface="+mn-lt"/>
              <a:ea typeface="+mn-ea"/>
              <a:cs typeface="+mn-cs"/>
            </a:rPr>
            <a:t>49,704</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減となった主な要因は、令和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年災害復旧事業の終了によるもので</a:t>
          </a:r>
          <a:r>
            <a:rPr kumimoji="1" lang="ja-JP" altLang="ja-JP" sz="1100">
              <a:solidFill>
                <a:schemeClr val="dk1"/>
              </a:solidFill>
              <a:effectLst/>
              <a:latin typeface="+mn-lt"/>
              <a:ea typeface="+mn-ea"/>
              <a:cs typeface="+mn-cs"/>
            </a:rPr>
            <a:t>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民生費</a:t>
          </a:r>
          <a:r>
            <a:rPr kumimoji="1" lang="ja-JP" altLang="ja-JP" sz="1100">
              <a:solidFill>
                <a:schemeClr val="dk1"/>
              </a:solidFill>
              <a:effectLst/>
              <a:latin typeface="+mn-lt"/>
              <a:ea typeface="+mn-ea"/>
              <a:cs typeface="+mn-cs"/>
            </a:rPr>
            <a:t>は、住民一人当たり</a:t>
          </a:r>
          <a:r>
            <a:rPr kumimoji="1" lang="en-US" altLang="ja-JP" sz="1100">
              <a:solidFill>
                <a:schemeClr val="dk1"/>
              </a:solidFill>
              <a:effectLst/>
              <a:latin typeface="+mn-lt"/>
              <a:ea typeface="+mn-ea"/>
              <a:cs typeface="+mn-cs"/>
            </a:rPr>
            <a:t>284,947</a:t>
          </a:r>
          <a:r>
            <a:rPr kumimoji="1" lang="ja-JP" altLang="ja-JP" sz="1100">
              <a:solidFill>
                <a:schemeClr val="dk1"/>
              </a:solidFill>
              <a:effectLst/>
              <a:latin typeface="+mn-lt"/>
              <a:ea typeface="+mn-ea"/>
              <a:cs typeface="+mn-cs"/>
            </a:rPr>
            <a:t>円と前年</a:t>
          </a:r>
          <a:r>
            <a:rPr kumimoji="1" lang="ja-JP" altLang="en-US" sz="1100">
              <a:solidFill>
                <a:schemeClr val="dk1"/>
              </a:solidFill>
              <a:effectLst/>
              <a:latin typeface="+mn-lt"/>
              <a:ea typeface="+mn-ea"/>
              <a:cs typeface="+mn-cs"/>
            </a:rPr>
            <a:t>に比べ</a:t>
          </a:r>
          <a:r>
            <a:rPr kumimoji="1" lang="en-US" altLang="ja-JP" sz="1100">
              <a:solidFill>
                <a:schemeClr val="dk1"/>
              </a:solidFill>
              <a:effectLst/>
              <a:latin typeface="+mn-lt"/>
              <a:ea typeface="+mn-ea"/>
              <a:cs typeface="+mn-cs"/>
            </a:rPr>
            <a:t>76,182</a:t>
          </a:r>
          <a:r>
            <a:rPr kumimoji="1" lang="ja-JP" altLang="en-US" sz="1100">
              <a:solidFill>
                <a:schemeClr val="dk1"/>
              </a:solidFill>
              <a:effectLst/>
              <a:latin typeface="+mn-lt"/>
              <a:ea typeface="+mn-ea"/>
              <a:cs typeface="+mn-cs"/>
            </a:rPr>
            <a:t>円の増となった。増となった主な要因は、統合保育所新築工事にかかる費用の増によるものである。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教育費</a:t>
          </a:r>
          <a:r>
            <a:rPr kumimoji="1" lang="ja-JP" altLang="ja-JP" sz="1100">
              <a:solidFill>
                <a:schemeClr val="dk1"/>
              </a:solidFill>
              <a:effectLst/>
              <a:latin typeface="+mn-lt"/>
              <a:ea typeface="+mn-ea"/>
              <a:cs typeface="+mn-cs"/>
            </a:rPr>
            <a:t>は、住民一人当たり</a:t>
          </a:r>
          <a:r>
            <a:rPr kumimoji="1" lang="en-US" altLang="ja-JP" sz="1100">
              <a:solidFill>
                <a:schemeClr val="dk1"/>
              </a:solidFill>
              <a:effectLst/>
              <a:latin typeface="+mn-lt"/>
              <a:ea typeface="+mn-ea"/>
              <a:cs typeface="+mn-cs"/>
            </a:rPr>
            <a:t>214,060</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で、前年に比べ</a:t>
          </a:r>
          <a:r>
            <a:rPr kumimoji="1" lang="en-US" altLang="ja-JP" sz="1100">
              <a:solidFill>
                <a:schemeClr val="dk1"/>
              </a:solidFill>
              <a:effectLst/>
              <a:latin typeface="+mn-lt"/>
              <a:ea typeface="+mn-ea"/>
              <a:cs typeface="+mn-cs"/>
            </a:rPr>
            <a:t>138,822</a:t>
          </a:r>
          <a:r>
            <a:rPr kumimoji="1" lang="ja-JP" altLang="en-US" sz="1100">
              <a:solidFill>
                <a:schemeClr val="dk1"/>
              </a:solidFill>
              <a:effectLst/>
              <a:latin typeface="+mn-lt"/>
              <a:ea typeface="+mn-ea"/>
              <a:cs typeface="+mn-cs"/>
            </a:rPr>
            <a:t>円の増となった。増となった主な要因は、広見中学校改築工事に</a:t>
          </a:r>
          <a:r>
            <a:rPr kumimoji="1" lang="ja-JP" altLang="ja-JP" sz="1100">
              <a:solidFill>
                <a:schemeClr val="dk1"/>
              </a:solidFill>
              <a:effectLst/>
              <a:latin typeface="+mn-lt"/>
              <a:ea typeface="+mn-ea"/>
              <a:cs typeface="+mn-cs"/>
            </a:rPr>
            <a:t>よ</a:t>
          </a:r>
          <a:r>
            <a:rPr kumimoji="1" lang="ja-JP" altLang="en-US" sz="1100">
              <a:solidFill>
                <a:schemeClr val="dk1"/>
              </a:solidFill>
              <a:effectLst/>
              <a:latin typeface="+mn-lt"/>
              <a:ea typeface="+mn-ea"/>
              <a:cs typeface="+mn-cs"/>
            </a:rPr>
            <a:t>るものである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愛媛県鬼北町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実質収支比率については、今年度は</a:t>
          </a:r>
          <a:r>
            <a:rPr lang="en-US" altLang="ja-JP" sz="1100" b="0" i="0" baseline="0">
              <a:solidFill>
                <a:schemeClr val="dk1"/>
              </a:solidFill>
              <a:effectLst/>
              <a:latin typeface="+mn-lt"/>
              <a:ea typeface="+mn-ea"/>
              <a:cs typeface="+mn-cs"/>
            </a:rPr>
            <a:t>3.82</a:t>
          </a:r>
          <a:r>
            <a:rPr lang="ja-JP" altLang="ja-JP" sz="1100" b="0" i="0" baseline="0">
              <a:solidFill>
                <a:schemeClr val="dk1"/>
              </a:solidFill>
              <a:effectLst/>
              <a:latin typeface="+mn-lt"/>
              <a:ea typeface="+mn-ea"/>
              <a:cs typeface="+mn-cs"/>
            </a:rPr>
            <a:t>％と前年度より</a:t>
          </a:r>
          <a:r>
            <a:rPr lang="en-US" altLang="ja-JP" sz="1100" b="0" i="0" baseline="0">
              <a:solidFill>
                <a:schemeClr val="dk1"/>
              </a:solidFill>
              <a:effectLst/>
              <a:latin typeface="+mn-lt"/>
              <a:ea typeface="+mn-ea"/>
              <a:cs typeface="+mn-cs"/>
            </a:rPr>
            <a:t>2.66</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の減と</a:t>
          </a:r>
          <a:r>
            <a:rPr lang="ja-JP" altLang="en-US" sz="1100" b="0" i="0" baseline="0">
              <a:solidFill>
                <a:schemeClr val="dk1"/>
              </a:solidFill>
              <a:effectLst/>
              <a:latin typeface="+mn-lt"/>
              <a:ea typeface="+mn-ea"/>
              <a:cs typeface="+mn-cs"/>
            </a:rPr>
            <a:t>なり、</a:t>
          </a:r>
          <a:r>
            <a:rPr lang="ja-JP" altLang="ja-JP" sz="1100" b="0" i="0" baseline="0">
              <a:solidFill>
                <a:schemeClr val="dk1"/>
              </a:solidFill>
              <a:effectLst/>
              <a:latin typeface="+mn-lt"/>
              <a:ea typeface="+mn-ea"/>
              <a:cs typeface="+mn-cs"/>
            </a:rPr>
            <a:t>標準財政規模</a:t>
          </a:r>
          <a:r>
            <a:rPr lang="ja-JP" altLang="en-US" sz="1100" b="0" i="0" baseline="0">
              <a:solidFill>
                <a:schemeClr val="dk1"/>
              </a:solidFill>
              <a:effectLst/>
              <a:latin typeface="+mn-lt"/>
              <a:ea typeface="+mn-ea"/>
              <a:cs typeface="+mn-cs"/>
            </a:rPr>
            <a:t>として</a:t>
          </a:r>
          <a:r>
            <a:rPr lang="ja-JP" altLang="ja-JP" sz="1100" b="0" i="0" baseline="0">
              <a:solidFill>
                <a:schemeClr val="dk1"/>
              </a:solidFill>
              <a:effectLst/>
              <a:latin typeface="+mn-lt"/>
              <a:ea typeface="+mn-ea"/>
              <a:cs typeface="+mn-cs"/>
            </a:rPr>
            <a:t>望ましいとされて</a:t>
          </a:r>
          <a:r>
            <a:rPr lang="ja-JP" altLang="en-US" sz="1100" b="0" i="0" baseline="0">
              <a:solidFill>
                <a:schemeClr val="dk1"/>
              </a:solidFill>
              <a:effectLst/>
              <a:latin typeface="+mn-lt"/>
              <a:ea typeface="+mn-ea"/>
              <a:cs typeface="+mn-cs"/>
            </a:rPr>
            <a:t>いる</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に収まった。</a:t>
          </a:r>
          <a:r>
            <a:rPr lang="ja-JP" altLang="ja-JP" sz="1100" b="0" i="0" baseline="0">
              <a:solidFill>
                <a:schemeClr val="dk1"/>
              </a:solidFill>
              <a:effectLst/>
              <a:latin typeface="+mn-lt"/>
              <a:ea typeface="+mn-ea"/>
              <a:cs typeface="+mn-cs"/>
            </a:rPr>
            <a:t>　</a:t>
          </a:r>
          <a:endParaRPr lang="en-US" altLang="ja-JP" sz="11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適切な財源の確保と経費削減に努める。また、長期的視野に立ち計画的な財政運営を行うために積立てあるいは適切な取崩しを行い財源不足等に備える。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愛媛県鬼北町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年度決算についても、すべての会計において、黒字決算となっている。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公営企業会計がそれぞれ策定した「経営戦略」</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「新病院改革プラン」に基づき、持続的な経営の健全化を図ることとしている。</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国庫補助事業の積極的な活用や一般財源の多い事業、補助金等を精査し、歳入歳出全般にわたって見直しに努める。</a:t>
          </a:r>
          <a:endParaRPr kumimoji="1" lang="en-US" altLang="ja-JP" sz="1100" b="0" i="0" baseline="0">
            <a:solidFill>
              <a:schemeClr val="dk1"/>
            </a:solidFill>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AQ116" sqref="AQ116"/>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10935944</v>
      </c>
      <c r="BO4" s="449"/>
      <c r="BP4" s="449"/>
      <c r="BQ4" s="449"/>
      <c r="BR4" s="449"/>
      <c r="BS4" s="449"/>
      <c r="BT4" s="449"/>
      <c r="BU4" s="450"/>
      <c r="BV4" s="448">
        <v>9081763</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3.8</v>
      </c>
      <c r="CU4" s="589"/>
      <c r="CV4" s="589"/>
      <c r="CW4" s="589"/>
      <c r="CX4" s="589"/>
      <c r="CY4" s="589"/>
      <c r="CZ4" s="589"/>
      <c r="DA4" s="590"/>
      <c r="DB4" s="588">
        <v>6.5</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10678906</v>
      </c>
      <c r="BO5" s="420"/>
      <c r="BP5" s="420"/>
      <c r="BQ5" s="420"/>
      <c r="BR5" s="420"/>
      <c r="BS5" s="420"/>
      <c r="BT5" s="420"/>
      <c r="BU5" s="421"/>
      <c r="BV5" s="419">
        <v>8716976</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89</v>
      </c>
      <c r="CU5" s="417"/>
      <c r="CV5" s="417"/>
      <c r="CW5" s="417"/>
      <c r="CX5" s="417"/>
      <c r="CY5" s="417"/>
      <c r="CZ5" s="417"/>
      <c r="DA5" s="418"/>
      <c r="DB5" s="416">
        <v>86.2</v>
      </c>
      <c r="DC5" s="417"/>
      <c r="DD5" s="417"/>
      <c r="DE5" s="417"/>
      <c r="DF5" s="417"/>
      <c r="DG5" s="417"/>
      <c r="DH5" s="417"/>
      <c r="DI5" s="418"/>
    </row>
    <row r="6" spans="1:119" ht="18.75" customHeight="1" x14ac:dyDescent="0.15">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257038</v>
      </c>
      <c r="BO6" s="420"/>
      <c r="BP6" s="420"/>
      <c r="BQ6" s="420"/>
      <c r="BR6" s="420"/>
      <c r="BS6" s="420"/>
      <c r="BT6" s="420"/>
      <c r="BU6" s="421"/>
      <c r="BV6" s="419">
        <v>364787</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89.8</v>
      </c>
      <c r="CU6" s="563"/>
      <c r="CV6" s="563"/>
      <c r="CW6" s="563"/>
      <c r="CX6" s="563"/>
      <c r="CY6" s="563"/>
      <c r="CZ6" s="563"/>
      <c r="DA6" s="564"/>
      <c r="DB6" s="562">
        <v>89.2</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95</v>
      </c>
      <c r="AV7" s="478"/>
      <c r="AW7" s="478"/>
      <c r="AX7" s="478"/>
      <c r="AY7" s="433" t="s">
        <v>106</v>
      </c>
      <c r="AZ7" s="434"/>
      <c r="BA7" s="434"/>
      <c r="BB7" s="434"/>
      <c r="BC7" s="434"/>
      <c r="BD7" s="434"/>
      <c r="BE7" s="434"/>
      <c r="BF7" s="434"/>
      <c r="BG7" s="434"/>
      <c r="BH7" s="434"/>
      <c r="BI7" s="434"/>
      <c r="BJ7" s="434"/>
      <c r="BK7" s="434"/>
      <c r="BL7" s="434"/>
      <c r="BM7" s="435"/>
      <c r="BN7" s="419">
        <v>67996</v>
      </c>
      <c r="BO7" s="420"/>
      <c r="BP7" s="420"/>
      <c r="BQ7" s="420"/>
      <c r="BR7" s="420"/>
      <c r="BS7" s="420"/>
      <c r="BT7" s="420"/>
      <c r="BU7" s="421"/>
      <c r="BV7" s="419">
        <v>32593</v>
      </c>
      <c r="BW7" s="420"/>
      <c r="BX7" s="420"/>
      <c r="BY7" s="420"/>
      <c r="BZ7" s="420"/>
      <c r="CA7" s="420"/>
      <c r="CB7" s="420"/>
      <c r="CC7" s="421"/>
      <c r="CD7" s="459" t="s">
        <v>107</v>
      </c>
      <c r="CE7" s="379"/>
      <c r="CF7" s="379"/>
      <c r="CG7" s="379"/>
      <c r="CH7" s="379"/>
      <c r="CI7" s="379"/>
      <c r="CJ7" s="379"/>
      <c r="CK7" s="379"/>
      <c r="CL7" s="379"/>
      <c r="CM7" s="379"/>
      <c r="CN7" s="379"/>
      <c r="CO7" s="379"/>
      <c r="CP7" s="379"/>
      <c r="CQ7" s="379"/>
      <c r="CR7" s="379"/>
      <c r="CS7" s="460"/>
      <c r="CT7" s="419">
        <v>4944415</v>
      </c>
      <c r="CU7" s="420"/>
      <c r="CV7" s="420"/>
      <c r="CW7" s="420"/>
      <c r="CX7" s="420"/>
      <c r="CY7" s="420"/>
      <c r="CZ7" s="420"/>
      <c r="DA7" s="421"/>
      <c r="DB7" s="419">
        <v>5125965</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108</v>
      </c>
      <c r="AN8" s="376"/>
      <c r="AO8" s="376"/>
      <c r="AP8" s="376"/>
      <c r="AQ8" s="376"/>
      <c r="AR8" s="376"/>
      <c r="AS8" s="376"/>
      <c r="AT8" s="377"/>
      <c r="AU8" s="477" t="s">
        <v>95</v>
      </c>
      <c r="AV8" s="478"/>
      <c r="AW8" s="478"/>
      <c r="AX8" s="478"/>
      <c r="AY8" s="433" t="s">
        <v>109</v>
      </c>
      <c r="AZ8" s="434"/>
      <c r="BA8" s="434"/>
      <c r="BB8" s="434"/>
      <c r="BC8" s="434"/>
      <c r="BD8" s="434"/>
      <c r="BE8" s="434"/>
      <c r="BF8" s="434"/>
      <c r="BG8" s="434"/>
      <c r="BH8" s="434"/>
      <c r="BI8" s="434"/>
      <c r="BJ8" s="434"/>
      <c r="BK8" s="434"/>
      <c r="BL8" s="434"/>
      <c r="BM8" s="435"/>
      <c r="BN8" s="419">
        <v>189042</v>
      </c>
      <c r="BO8" s="420"/>
      <c r="BP8" s="420"/>
      <c r="BQ8" s="420"/>
      <c r="BR8" s="420"/>
      <c r="BS8" s="420"/>
      <c r="BT8" s="420"/>
      <c r="BU8" s="421"/>
      <c r="BV8" s="419">
        <v>332194</v>
      </c>
      <c r="BW8" s="420"/>
      <c r="BX8" s="420"/>
      <c r="BY8" s="420"/>
      <c r="BZ8" s="420"/>
      <c r="CA8" s="420"/>
      <c r="CB8" s="420"/>
      <c r="CC8" s="421"/>
      <c r="CD8" s="459" t="s">
        <v>110</v>
      </c>
      <c r="CE8" s="379"/>
      <c r="CF8" s="379"/>
      <c r="CG8" s="379"/>
      <c r="CH8" s="379"/>
      <c r="CI8" s="379"/>
      <c r="CJ8" s="379"/>
      <c r="CK8" s="379"/>
      <c r="CL8" s="379"/>
      <c r="CM8" s="379"/>
      <c r="CN8" s="379"/>
      <c r="CO8" s="379"/>
      <c r="CP8" s="379"/>
      <c r="CQ8" s="379"/>
      <c r="CR8" s="379"/>
      <c r="CS8" s="460"/>
      <c r="CT8" s="522">
        <v>0.22</v>
      </c>
      <c r="CU8" s="523"/>
      <c r="CV8" s="523"/>
      <c r="CW8" s="523"/>
      <c r="CX8" s="523"/>
      <c r="CY8" s="523"/>
      <c r="CZ8" s="523"/>
      <c r="DA8" s="524"/>
      <c r="DB8" s="522">
        <v>0.23</v>
      </c>
      <c r="DC8" s="523"/>
      <c r="DD8" s="523"/>
      <c r="DE8" s="523"/>
      <c r="DF8" s="523"/>
      <c r="DG8" s="523"/>
      <c r="DH8" s="523"/>
      <c r="DI8" s="524"/>
    </row>
    <row r="9" spans="1:119" ht="18.75" customHeight="1" thickBot="1" x14ac:dyDescent="0.2">
      <c r="A9" s="181"/>
      <c r="B9" s="551" t="s">
        <v>111</v>
      </c>
      <c r="C9" s="552"/>
      <c r="D9" s="552"/>
      <c r="E9" s="552"/>
      <c r="F9" s="552"/>
      <c r="G9" s="552"/>
      <c r="H9" s="552"/>
      <c r="I9" s="552"/>
      <c r="J9" s="552"/>
      <c r="K9" s="470"/>
      <c r="L9" s="553" t="s">
        <v>112</v>
      </c>
      <c r="M9" s="554"/>
      <c r="N9" s="554"/>
      <c r="O9" s="554"/>
      <c r="P9" s="554"/>
      <c r="Q9" s="555"/>
      <c r="R9" s="556">
        <v>9682</v>
      </c>
      <c r="S9" s="557"/>
      <c r="T9" s="557"/>
      <c r="U9" s="557"/>
      <c r="V9" s="558"/>
      <c r="W9" s="488" t="s">
        <v>113</v>
      </c>
      <c r="X9" s="489"/>
      <c r="Y9" s="489"/>
      <c r="Z9" s="489"/>
      <c r="AA9" s="489"/>
      <c r="AB9" s="489"/>
      <c r="AC9" s="489"/>
      <c r="AD9" s="489"/>
      <c r="AE9" s="489"/>
      <c r="AF9" s="489"/>
      <c r="AG9" s="489"/>
      <c r="AH9" s="489"/>
      <c r="AI9" s="489"/>
      <c r="AJ9" s="489"/>
      <c r="AK9" s="489"/>
      <c r="AL9" s="559"/>
      <c r="AM9" s="476" t="s">
        <v>114</v>
      </c>
      <c r="AN9" s="376"/>
      <c r="AO9" s="376"/>
      <c r="AP9" s="376"/>
      <c r="AQ9" s="376"/>
      <c r="AR9" s="376"/>
      <c r="AS9" s="376"/>
      <c r="AT9" s="377"/>
      <c r="AU9" s="477" t="s">
        <v>95</v>
      </c>
      <c r="AV9" s="478"/>
      <c r="AW9" s="478"/>
      <c r="AX9" s="478"/>
      <c r="AY9" s="433" t="s">
        <v>115</v>
      </c>
      <c r="AZ9" s="434"/>
      <c r="BA9" s="434"/>
      <c r="BB9" s="434"/>
      <c r="BC9" s="434"/>
      <c r="BD9" s="434"/>
      <c r="BE9" s="434"/>
      <c r="BF9" s="434"/>
      <c r="BG9" s="434"/>
      <c r="BH9" s="434"/>
      <c r="BI9" s="434"/>
      <c r="BJ9" s="434"/>
      <c r="BK9" s="434"/>
      <c r="BL9" s="434"/>
      <c r="BM9" s="435"/>
      <c r="BN9" s="419">
        <v>-143152</v>
      </c>
      <c r="BO9" s="420"/>
      <c r="BP9" s="420"/>
      <c r="BQ9" s="420"/>
      <c r="BR9" s="420"/>
      <c r="BS9" s="420"/>
      <c r="BT9" s="420"/>
      <c r="BU9" s="421"/>
      <c r="BV9" s="419">
        <v>168937</v>
      </c>
      <c r="BW9" s="420"/>
      <c r="BX9" s="420"/>
      <c r="BY9" s="420"/>
      <c r="BZ9" s="420"/>
      <c r="CA9" s="420"/>
      <c r="CB9" s="420"/>
      <c r="CC9" s="421"/>
      <c r="CD9" s="459" t="s">
        <v>116</v>
      </c>
      <c r="CE9" s="379"/>
      <c r="CF9" s="379"/>
      <c r="CG9" s="379"/>
      <c r="CH9" s="379"/>
      <c r="CI9" s="379"/>
      <c r="CJ9" s="379"/>
      <c r="CK9" s="379"/>
      <c r="CL9" s="379"/>
      <c r="CM9" s="379"/>
      <c r="CN9" s="379"/>
      <c r="CO9" s="379"/>
      <c r="CP9" s="379"/>
      <c r="CQ9" s="379"/>
      <c r="CR9" s="379"/>
      <c r="CS9" s="460"/>
      <c r="CT9" s="416">
        <v>15.2</v>
      </c>
      <c r="CU9" s="417"/>
      <c r="CV9" s="417"/>
      <c r="CW9" s="417"/>
      <c r="CX9" s="417"/>
      <c r="CY9" s="417"/>
      <c r="CZ9" s="417"/>
      <c r="DA9" s="418"/>
      <c r="DB9" s="416">
        <v>14.8</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117</v>
      </c>
      <c r="M10" s="376"/>
      <c r="N10" s="376"/>
      <c r="O10" s="376"/>
      <c r="P10" s="376"/>
      <c r="Q10" s="377"/>
      <c r="R10" s="372">
        <v>10705</v>
      </c>
      <c r="S10" s="373"/>
      <c r="T10" s="373"/>
      <c r="U10" s="373"/>
      <c r="V10" s="432"/>
      <c r="W10" s="560"/>
      <c r="X10" s="370"/>
      <c r="Y10" s="370"/>
      <c r="Z10" s="370"/>
      <c r="AA10" s="370"/>
      <c r="AB10" s="370"/>
      <c r="AC10" s="370"/>
      <c r="AD10" s="370"/>
      <c r="AE10" s="370"/>
      <c r="AF10" s="370"/>
      <c r="AG10" s="370"/>
      <c r="AH10" s="370"/>
      <c r="AI10" s="370"/>
      <c r="AJ10" s="370"/>
      <c r="AK10" s="370"/>
      <c r="AL10" s="561"/>
      <c r="AM10" s="476" t="s">
        <v>118</v>
      </c>
      <c r="AN10" s="376"/>
      <c r="AO10" s="376"/>
      <c r="AP10" s="376"/>
      <c r="AQ10" s="376"/>
      <c r="AR10" s="376"/>
      <c r="AS10" s="376"/>
      <c r="AT10" s="377"/>
      <c r="AU10" s="477" t="s">
        <v>119</v>
      </c>
      <c r="AV10" s="478"/>
      <c r="AW10" s="478"/>
      <c r="AX10" s="478"/>
      <c r="AY10" s="433" t="s">
        <v>120</v>
      </c>
      <c r="AZ10" s="434"/>
      <c r="BA10" s="434"/>
      <c r="BB10" s="434"/>
      <c r="BC10" s="434"/>
      <c r="BD10" s="434"/>
      <c r="BE10" s="434"/>
      <c r="BF10" s="434"/>
      <c r="BG10" s="434"/>
      <c r="BH10" s="434"/>
      <c r="BI10" s="434"/>
      <c r="BJ10" s="434"/>
      <c r="BK10" s="434"/>
      <c r="BL10" s="434"/>
      <c r="BM10" s="435"/>
      <c r="BN10" s="419">
        <v>1111</v>
      </c>
      <c r="BO10" s="420"/>
      <c r="BP10" s="420"/>
      <c r="BQ10" s="420"/>
      <c r="BR10" s="420"/>
      <c r="BS10" s="420"/>
      <c r="BT10" s="420"/>
      <c r="BU10" s="421"/>
      <c r="BV10" s="419">
        <v>1103</v>
      </c>
      <c r="BW10" s="420"/>
      <c r="BX10" s="420"/>
      <c r="BY10" s="420"/>
      <c r="BZ10" s="420"/>
      <c r="CA10" s="420"/>
      <c r="CB10" s="420"/>
      <c r="CC10" s="421"/>
      <c r="CD10" s="184" t="s">
        <v>121</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122</v>
      </c>
      <c r="M11" s="381"/>
      <c r="N11" s="381"/>
      <c r="O11" s="381"/>
      <c r="P11" s="381"/>
      <c r="Q11" s="382"/>
      <c r="R11" s="548" t="s">
        <v>123</v>
      </c>
      <c r="S11" s="549"/>
      <c r="T11" s="549"/>
      <c r="U11" s="549"/>
      <c r="V11" s="550"/>
      <c r="W11" s="560"/>
      <c r="X11" s="370"/>
      <c r="Y11" s="370"/>
      <c r="Z11" s="370"/>
      <c r="AA11" s="370"/>
      <c r="AB11" s="370"/>
      <c r="AC11" s="370"/>
      <c r="AD11" s="370"/>
      <c r="AE11" s="370"/>
      <c r="AF11" s="370"/>
      <c r="AG11" s="370"/>
      <c r="AH11" s="370"/>
      <c r="AI11" s="370"/>
      <c r="AJ11" s="370"/>
      <c r="AK11" s="370"/>
      <c r="AL11" s="561"/>
      <c r="AM11" s="476" t="s">
        <v>124</v>
      </c>
      <c r="AN11" s="376"/>
      <c r="AO11" s="376"/>
      <c r="AP11" s="376"/>
      <c r="AQ11" s="376"/>
      <c r="AR11" s="376"/>
      <c r="AS11" s="376"/>
      <c r="AT11" s="377"/>
      <c r="AU11" s="477" t="s">
        <v>125</v>
      </c>
      <c r="AV11" s="478"/>
      <c r="AW11" s="478"/>
      <c r="AX11" s="478"/>
      <c r="AY11" s="433" t="s">
        <v>126</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127</v>
      </c>
      <c r="CE11" s="379"/>
      <c r="CF11" s="379"/>
      <c r="CG11" s="379"/>
      <c r="CH11" s="379"/>
      <c r="CI11" s="379"/>
      <c r="CJ11" s="379"/>
      <c r="CK11" s="379"/>
      <c r="CL11" s="379"/>
      <c r="CM11" s="379"/>
      <c r="CN11" s="379"/>
      <c r="CO11" s="379"/>
      <c r="CP11" s="379"/>
      <c r="CQ11" s="379"/>
      <c r="CR11" s="379"/>
      <c r="CS11" s="460"/>
      <c r="CT11" s="522" t="s">
        <v>128</v>
      </c>
      <c r="CU11" s="523"/>
      <c r="CV11" s="523"/>
      <c r="CW11" s="523"/>
      <c r="CX11" s="523"/>
      <c r="CY11" s="523"/>
      <c r="CZ11" s="523"/>
      <c r="DA11" s="524"/>
      <c r="DB11" s="522" t="s">
        <v>129</v>
      </c>
      <c r="DC11" s="523"/>
      <c r="DD11" s="523"/>
      <c r="DE11" s="523"/>
      <c r="DF11" s="523"/>
      <c r="DG11" s="523"/>
      <c r="DH11" s="523"/>
      <c r="DI11" s="524"/>
    </row>
    <row r="12" spans="1:119" ht="18.75" customHeight="1" x14ac:dyDescent="0.15">
      <c r="A12" s="181"/>
      <c r="B12" s="525" t="s">
        <v>130</v>
      </c>
      <c r="C12" s="526"/>
      <c r="D12" s="526"/>
      <c r="E12" s="526"/>
      <c r="F12" s="526"/>
      <c r="G12" s="526"/>
      <c r="H12" s="526"/>
      <c r="I12" s="526"/>
      <c r="J12" s="526"/>
      <c r="K12" s="527"/>
      <c r="L12" s="534" t="s">
        <v>131</v>
      </c>
      <c r="M12" s="535"/>
      <c r="N12" s="535"/>
      <c r="O12" s="535"/>
      <c r="P12" s="535"/>
      <c r="Q12" s="536"/>
      <c r="R12" s="537">
        <v>9563</v>
      </c>
      <c r="S12" s="538"/>
      <c r="T12" s="538"/>
      <c r="U12" s="538"/>
      <c r="V12" s="539"/>
      <c r="W12" s="540" t="s">
        <v>1</v>
      </c>
      <c r="X12" s="478"/>
      <c r="Y12" s="478"/>
      <c r="Z12" s="478"/>
      <c r="AA12" s="478"/>
      <c r="AB12" s="541"/>
      <c r="AC12" s="542" t="s">
        <v>132</v>
      </c>
      <c r="AD12" s="543"/>
      <c r="AE12" s="543"/>
      <c r="AF12" s="543"/>
      <c r="AG12" s="544"/>
      <c r="AH12" s="542" t="s">
        <v>133</v>
      </c>
      <c r="AI12" s="543"/>
      <c r="AJ12" s="543"/>
      <c r="AK12" s="543"/>
      <c r="AL12" s="545"/>
      <c r="AM12" s="476" t="s">
        <v>134</v>
      </c>
      <c r="AN12" s="376"/>
      <c r="AO12" s="376"/>
      <c r="AP12" s="376"/>
      <c r="AQ12" s="376"/>
      <c r="AR12" s="376"/>
      <c r="AS12" s="376"/>
      <c r="AT12" s="377"/>
      <c r="AU12" s="477" t="s">
        <v>135</v>
      </c>
      <c r="AV12" s="478"/>
      <c r="AW12" s="478"/>
      <c r="AX12" s="478"/>
      <c r="AY12" s="433" t="s">
        <v>136</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8600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129</v>
      </c>
      <c r="CU12" s="523"/>
      <c r="CV12" s="523"/>
      <c r="CW12" s="523"/>
      <c r="CX12" s="523"/>
      <c r="CY12" s="523"/>
      <c r="CZ12" s="523"/>
      <c r="DA12" s="524"/>
      <c r="DB12" s="522" t="s">
        <v>129</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138</v>
      </c>
      <c r="N13" s="504"/>
      <c r="O13" s="504"/>
      <c r="P13" s="504"/>
      <c r="Q13" s="505"/>
      <c r="R13" s="506">
        <v>9493</v>
      </c>
      <c r="S13" s="507"/>
      <c r="T13" s="507"/>
      <c r="U13" s="507"/>
      <c r="V13" s="508"/>
      <c r="W13" s="509" t="s">
        <v>139</v>
      </c>
      <c r="X13" s="405"/>
      <c r="Y13" s="405"/>
      <c r="Z13" s="405"/>
      <c r="AA13" s="405"/>
      <c r="AB13" s="406"/>
      <c r="AC13" s="372">
        <v>619</v>
      </c>
      <c r="AD13" s="373"/>
      <c r="AE13" s="373"/>
      <c r="AF13" s="373"/>
      <c r="AG13" s="374"/>
      <c r="AH13" s="372">
        <v>801</v>
      </c>
      <c r="AI13" s="373"/>
      <c r="AJ13" s="373"/>
      <c r="AK13" s="373"/>
      <c r="AL13" s="432"/>
      <c r="AM13" s="476" t="s">
        <v>140</v>
      </c>
      <c r="AN13" s="376"/>
      <c r="AO13" s="376"/>
      <c r="AP13" s="376"/>
      <c r="AQ13" s="376"/>
      <c r="AR13" s="376"/>
      <c r="AS13" s="376"/>
      <c r="AT13" s="377"/>
      <c r="AU13" s="477" t="s">
        <v>141</v>
      </c>
      <c r="AV13" s="478"/>
      <c r="AW13" s="478"/>
      <c r="AX13" s="478"/>
      <c r="AY13" s="433" t="s">
        <v>142</v>
      </c>
      <c r="AZ13" s="434"/>
      <c r="BA13" s="434"/>
      <c r="BB13" s="434"/>
      <c r="BC13" s="434"/>
      <c r="BD13" s="434"/>
      <c r="BE13" s="434"/>
      <c r="BF13" s="434"/>
      <c r="BG13" s="434"/>
      <c r="BH13" s="434"/>
      <c r="BI13" s="434"/>
      <c r="BJ13" s="434"/>
      <c r="BK13" s="434"/>
      <c r="BL13" s="434"/>
      <c r="BM13" s="435"/>
      <c r="BN13" s="419">
        <v>-142041</v>
      </c>
      <c r="BO13" s="420"/>
      <c r="BP13" s="420"/>
      <c r="BQ13" s="420"/>
      <c r="BR13" s="420"/>
      <c r="BS13" s="420"/>
      <c r="BT13" s="420"/>
      <c r="BU13" s="421"/>
      <c r="BV13" s="419">
        <v>161440</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6.4</v>
      </c>
      <c r="CU13" s="417"/>
      <c r="CV13" s="417"/>
      <c r="CW13" s="417"/>
      <c r="CX13" s="417"/>
      <c r="CY13" s="417"/>
      <c r="CZ13" s="417"/>
      <c r="DA13" s="418"/>
      <c r="DB13" s="416">
        <v>6</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144</v>
      </c>
      <c r="M14" s="546"/>
      <c r="N14" s="546"/>
      <c r="O14" s="546"/>
      <c r="P14" s="546"/>
      <c r="Q14" s="547"/>
      <c r="R14" s="506">
        <v>9741</v>
      </c>
      <c r="S14" s="507"/>
      <c r="T14" s="507"/>
      <c r="U14" s="507"/>
      <c r="V14" s="508"/>
      <c r="W14" s="510"/>
      <c r="X14" s="408"/>
      <c r="Y14" s="408"/>
      <c r="Z14" s="408"/>
      <c r="AA14" s="408"/>
      <c r="AB14" s="409"/>
      <c r="AC14" s="499">
        <v>14</v>
      </c>
      <c r="AD14" s="500"/>
      <c r="AE14" s="500"/>
      <c r="AF14" s="500"/>
      <c r="AG14" s="501"/>
      <c r="AH14" s="499">
        <v>16.8</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t="s">
        <v>129</v>
      </c>
      <c r="CU14" s="517"/>
      <c r="CV14" s="517"/>
      <c r="CW14" s="517"/>
      <c r="CX14" s="517"/>
      <c r="CY14" s="517"/>
      <c r="CZ14" s="517"/>
      <c r="DA14" s="518"/>
      <c r="DB14" s="516" t="s">
        <v>128</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146</v>
      </c>
      <c r="N15" s="504"/>
      <c r="O15" s="504"/>
      <c r="P15" s="504"/>
      <c r="Q15" s="505"/>
      <c r="R15" s="506">
        <v>9671</v>
      </c>
      <c r="S15" s="507"/>
      <c r="T15" s="507"/>
      <c r="U15" s="507"/>
      <c r="V15" s="508"/>
      <c r="W15" s="509" t="s">
        <v>147</v>
      </c>
      <c r="X15" s="405"/>
      <c r="Y15" s="405"/>
      <c r="Z15" s="405"/>
      <c r="AA15" s="405"/>
      <c r="AB15" s="406"/>
      <c r="AC15" s="372">
        <v>929</v>
      </c>
      <c r="AD15" s="373"/>
      <c r="AE15" s="373"/>
      <c r="AF15" s="373"/>
      <c r="AG15" s="374"/>
      <c r="AH15" s="372">
        <v>959</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1043294</v>
      </c>
      <c r="BO15" s="449"/>
      <c r="BP15" s="449"/>
      <c r="BQ15" s="449"/>
      <c r="BR15" s="449"/>
      <c r="BS15" s="449"/>
      <c r="BT15" s="449"/>
      <c r="BU15" s="450"/>
      <c r="BV15" s="448">
        <v>995133</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21</v>
      </c>
      <c r="AD16" s="500"/>
      <c r="AE16" s="500"/>
      <c r="AF16" s="500"/>
      <c r="AG16" s="501"/>
      <c r="AH16" s="499">
        <v>20.100000000000001</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4654264</v>
      </c>
      <c r="BO16" s="420"/>
      <c r="BP16" s="420"/>
      <c r="BQ16" s="420"/>
      <c r="BR16" s="420"/>
      <c r="BS16" s="420"/>
      <c r="BT16" s="420"/>
      <c r="BU16" s="421"/>
      <c r="BV16" s="419">
        <v>4718243</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153</v>
      </c>
      <c r="N17" s="513"/>
      <c r="O17" s="513"/>
      <c r="P17" s="513"/>
      <c r="Q17" s="514"/>
      <c r="R17" s="496" t="s">
        <v>154</v>
      </c>
      <c r="S17" s="497"/>
      <c r="T17" s="497"/>
      <c r="U17" s="497"/>
      <c r="V17" s="498"/>
      <c r="W17" s="509" t="s">
        <v>155</v>
      </c>
      <c r="X17" s="405"/>
      <c r="Y17" s="405"/>
      <c r="Z17" s="405"/>
      <c r="AA17" s="405"/>
      <c r="AB17" s="406"/>
      <c r="AC17" s="372">
        <v>2868</v>
      </c>
      <c r="AD17" s="373"/>
      <c r="AE17" s="373"/>
      <c r="AF17" s="373"/>
      <c r="AG17" s="374"/>
      <c r="AH17" s="372">
        <v>3004</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1287019</v>
      </c>
      <c r="BO17" s="420"/>
      <c r="BP17" s="420"/>
      <c r="BQ17" s="420"/>
      <c r="BR17" s="420"/>
      <c r="BS17" s="420"/>
      <c r="BT17" s="420"/>
      <c r="BU17" s="421"/>
      <c r="BV17" s="419">
        <v>1227407</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157</v>
      </c>
      <c r="C18" s="470"/>
      <c r="D18" s="470"/>
      <c r="E18" s="471"/>
      <c r="F18" s="471"/>
      <c r="G18" s="471"/>
      <c r="H18" s="471"/>
      <c r="I18" s="471"/>
      <c r="J18" s="471"/>
      <c r="K18" s="471"/>
      <c r="L18" s="472">
        <v>241.88</v>
      </c>
      <c r="M18" s="472"/>
      <c r="N18" s="472"/>
      <c r="O18" s="472"/>
      <c r="P18" s="472"/>
      <c r="Q18" s="472"/>
      <c r="R18" s="473"/>
      <c r="S18" s="473"/>
      <c r="T18" s="473"/>
      <c r="U18" s="473"/>
      <c r="V18" s="474"/>
      <c r="W18" s="490"/>
      <c r="X18" s="491"/>
      <c r="Y18" s="491"/>
      <c r="Z18" s="491"/>
      <c r="AA18" s="491"/>
      <c r="AB18" s="515"/>
      <c r="AC18" s="389">
        <v>64.900000000000006</v>
      </c>
      <c r="AD18" s="390"/>
      <c r="AE18" s="390"/>
      <c r="AF18" s="390"/>
      <c r="AG18" s="475"/>
      <c r="AH18" s="389">
        <v>63.1</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4427838</v>
      </c>
      <c r="BO18" s="420"/>
      <c r="BP18" s="420"/>
      <c r="BQ18" s="420"/>
      <c r="BR18" s="420"/>
      <c r="BS18" s="420"/>
      <c r="BT18" s="420"/>
      <c r="BU18" s="421"/>
      <c r="BV18" s="419">
        <v>4479975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159</v>
      </c>
      <c r="C19" s="470"/>
      <c r="D19" s="470"/>
      <c r="E19" s="471"/>
      <c r="F19" s="471"/>
      <c r="G19" s="471"/>
      <c r="H19" s="471"/>
      <c r="I19" s="471"/>
      <c r="J19" s="471"/>
      <c r="K19" s="471"/>
      <c r="L19" s="479">
        <v>40</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6039057</v>
      </c>
      <c r="BO19" s="420"/>
      <c r="BP19" s="420"/>
      <c r="BQ19" s="420"/>
      <c r="BR19" s="420"/>
      <c r="BS19" s="420"/>
      <c r="BT19" s="420"/>
      <c r="BU19" s="421"/>
      <c r="BV19" s="419">
        <v>6168013</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161</v>
      </c>
      <c r="C20" s="470"/>
      <c r="D20" s="470"/>
      <c r="E20" s="471"/>
      <c r="F20" s="471"/>
      <c r="G20" s="471"/>
      <c r="H20" s="471"/>
      <c r="I20" s="471"/>
      <c r="J20" s="471"/>
      <c r="K20" s="471"/>
      <c r="L20" s="479">
        <v>4346</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10393012</v>
      </c>
      <c r="BO22" s="449"/>
      <c r="BP22" s="449"/>
      <c r="BQ22" s="449"/>
      <c r="BR22" s="449"/>
      <c r="BS22" s="449"/>
      <c r="BT22" s="449"/>
      <c r="BU22" s="450"/>
      <c r="BV22" s="448">
        <v>8276922</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6954379</v>
      </c>
      <c r="BO23" s="420"/>
      <c r="BP23" s="420"/>
      <c r="BQ23" s="420"/>
      <c r="BR23" s="420"/>
      <c r="BS23" s="420"/>
      <c r="BT23" s="420"/>
      <c r="BU23" s="421"/>
      <c r="BV23" s="419">
        <v>6223523</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171</v>
      </c>
      <c r="F24" s="376"/>
      <c r="G24" s="376"/>
      <c r="H24" s="376"/>
      <c r="I24" s="376"/>
      <c r="J24" s="376"/>
      <c r="K24" s="377"/>
      <c r="L24" s="372">
        <v>1</v>
      </c>
      <c r="M24" s="373"/>
      <c r="N24" s="373"/>
      <c r="O24" s="373"/>
      <c r="P24" s="374"/>
      <c r="Q24" s="372">
        <v>7310</v>
      </c>
      <c r="R24" s="373"/>
      <c r="S24" s="373"/>
      <c r="T24" s="373"/>
      <c r="U24" s="373"/>
      <c r="V24" s="374"/>
      <c r="W24" s="462"/>
      <c r="X24" s="399"/>
      <c r="Y24" s="400"/>
      <c r="Z24" s="375" t="s">
        <v>172</v>
      </c>
      <c r="AA24" s="376"/>
      <c r="AB24" s="376"/>
      <c r="AC24" s="376"/>
      <c r="AD24" s="376"/>
      <c r="AE24" s="376"/>
      <c r="AF24" s="376"/>
      <c r="AG24" s="377"/>
      <c r="AH24" s="372">
        <v>147</v>
      </c>
      <c r="AI24" s="373"/>
      <c r="AJ24" s="373"/>
      <c r="AK24" s="373"/>
      <c r="AL24" s="374"/>
      <c r="AM24" s="372">
        <v>439971</v>
      </c>
      <c r="AN24" s="373"/>
      <c r="AO24" s="373"/>
      <c r="AP24" s="373"/>
      <c r="AQ24" s="373"/>
      <c r="AR24" s="374"/>
      <c r="AS24" s="372">
        <v>2993</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7921939</v>
      </c>
      <c r="BO24" s="420"/>
      <c r="BP24" s="420"/>
      <c r="BQ24" s="420"/>
      <c r="BR24" s="420"/>
      <c r="BS24" s="420"/>
      <c r="BT24" s="420"/>
      <c r="BU24" s="421"/>
      <c r="BV24" s="419">
        <v>5576644</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174</v>
      </c>
      <c r="F25" s="376"/>
      <c r="G25" s="376"/>
      <c r="H25" s="376"/>
      <c r="I25" s="376"/>
      <c r="J25" s="376"/>
      <c r="K25" s="377"/>
      <c r="L25" s="372">
        <v>1</v>
      </c>
      <c r="M25" s="373"/>
      <c r="N25" s="373"/>
      <c r="O25" s="373"/>
      <c r="P25" s="374"/>
      <c r="Q25" s="372">
        <v>5840</v>
      </c>
      <c r="R25" s="373"/>
      <c r="S25" s="373"/>
      <c r="T25" s="373"/>
      <c r="U25" s="373"/>
      <c r="V25" s="374"/>
      <c r="W25" s="462"/>
      <c r="X25" s="399"/>
      <c r="Y25" s="400"/>
      <c r="Z25" s="375" t="s">
        <v>175</v>
      </c>
      <c r="AA25" s="376"/>
      <c r="AB25" s="376"/>
      <c r="AC25" s="376"/>
      <c r="AD25" s="376"/>
      <c r="AE25" s="376"/>
      <c r="AF25" s="376"/>
      <c r="AG25" s="377"/>
      <c r="AH25" s="372" t="s">
        <v>176</v>
      </c>
      <c r="AI25" s="373"/>
      <c r="AJ25" s="373"/>
      <c r="AK25" s="373"/>
      <c r="AL25" s="374"/>
      <c r="AM25" s="372" t="s">
        <v>176</v>
      </c>
      <c r="AN25" s="373"/>
      <c r="AO25" s="373"/>
      <c r="AP25" s="373"/>
      <c r="AQ25" s="373"/>
      <c r="AR25" s="374"/>
      <c r="AS25" s="372" t="s">
        <v>176</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1047792</v>
      </c>
      <c r="BO25" s="449"/>
      <c r="BP25" s="449"/>
      <c r="BQ25" s="449"/>
      <c r="BR25" s="449"/>
      <c r="BS25" s="449"/>
      <c r="BT25" s="449"/>
      <c r="BU25" s="450"/>
      <c r="BV25" s="448">
        <v>1840872</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178</v>
      </c>
      <c r="F26" s="376"/>
      <c r="G26" s="376"/>
      <c r="H26" s="376"/>
      <c r="I26" s="376"/>
      <c r="J26" s="376"/>
      <c r="K26" s="377"/>
      <c r="L26" s="372">
        <v>1</v>
      </c>
      <c r="M26" s="373"/>
      <c r="N26" s="373"/>
      <c r="O26" s="373"/>
      <c r="P26" s="374"/>
      <c r="Q26" s="372">
        <v>5200</v>
      </c>
      <c r="R26" s="373"/>
      <c r="S26" s="373"/>
      <c r="T26" s="373"/>
      <c r="U26" s="373"/>
      <c r="V26" s="374"/>
      <c r="W26" s="462"/>
      <c r="X26" s="399"/>
      <c r="Y26" s="400"/>
      <c r="Z26" s="375" t="s">
        <v>179</v>
      </c>
      <c r="AA26" s="430"/>
      <c r="AB26" s="430"/>
      <c r="AC26" s="430"/>
      <c r="AD26" s="430"/>
      <c r="AE26" s="430"/>
      <c r="AF26" s="430"/>
      <c r="AG26" s="431"/>
      <c r="AH26" s="372">
        <v>3</v>
      </c>
      <c r="AI26" s="373"/>
      <c r="AJ26" s="373"/>
      <c r="AK26" s="373"/>
      <c r="AL26" s="374"/>
      <c r="AM26" s="372">
        <v>9495</v>
      </c>
      <c r="AN26" s="373"/>
      <c r="AO26" s="373"/>
      <c r="AP26" s="373"/>
      <c r="AQ26" s="373"/>
      <c r="AR26" s="374"/>
      <c r="AS26" s="372">
        <v>3165</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176</v>
      </c>
      <c r="BO26" s="420"/>
      <c r="BP26" s="420"/>
      <c r="BQ26" s="420"/>
      <c r="BR26" s="420"/>
      <c r="BS26" s="420"/>
      <c r="BT26" s="420"/>
      <c r="BU26" s="421"/>
      <c r="BV26" s="419" t="s">
        <v>176</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181</v>
      </c>
      <c r="F27" s="376"/>
      <c r="G27" s="376"/>
      <c r="H27" s="376"/>
      <c r="I27" s="376"/>
      <c r="J27" s="376"/>
      <c r="K27" s="377"/>
      <c r="L27" s="372">
        <v>1</v>
      </c>
      <c r="M27" s="373"/>
      <c r="N27" s="373"/>
      <c r="O27" s="373"/>
      <c r="P27" s="374"/>
      <c r="Q27" s="372">
        <v>2400</v>
      </c>
      <c r="R27" s="373"/>
      <c r="S27" s="373"/>
      <c r="T27" s="373"/>
      <c r="U27" s="373"/>
      <c r="V27" s="374"/>
      <c r="W27" s="462"/>
      <c r="X27" s="399"/>
      <c r="Y27" s="400"/>
      <c r="Z27" s="375" t="s">
        <v>182</v>
      </c>
      <c r="AA27" s="376"/>
      <c r="AB27" s="376"/>
      <c r="AC27" s="376"/>
      <c r="AD27" s="376"/>
      <c r="AE27" s="376"/>
      <c r="AF27" s="376"/>
      <c r="AG27" s="377"/>
      <c r="AH27" s="372" t="s">
        <v>176</v>
      </c>
      <c r="AI27" s="373"/>
      <c r="AJ27" s="373"/>
      <c r="AK27" s="373"/>
      <c r="AL27" s="374"/>
      <c r="AM27" s="372" t="s">
        <v>176</v>
      </c>
      <c r="AN27" s="373"/>
      <c r="AO27" s="373"/>
      <c r="AP27" s="373"/>
      <c r="AQ27" s="373"/>
      <c r="AR27" s="374"/>
      <c r="AS27" s="372" t="s">
        <v>176</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v>269636</v>
      </c>
      <c r="BO27" s="454"/>
      <c r="BP27" s="454"/>
      <c r="BQ27" s="454"/>
      <c r="BR27" s="454"/>
      <c r="BS27" s="454"/>
      <c r="BT27" s="454"/>
      <c r="BU27" s="455"/>
      <c r="BV27" s="453">
        <v>269604</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184</v>
      </c>
      <c r="F28" s="376"/>
      <c r="G28" s="376"/>
      <c r="H28" s="376"/>
      <c r="I28" s="376"/>
      <c r="J28" s="376"/>
      <c r="K28" s="377"/>
      <c r="L28" s="372">
        <v>1</v>
      </c>
      <c r="M28" s="373"/>
      <c r="N28" s="373"/>
      <c r="O28" s="373"/>
      <c r="P28" s="374"/>
      <c r="Q28" s="372">
        <v>1880</v>
      </c>
      <c r="R28" s="373"/>
      <c r="S28" s="373"/>
      <c r="T28" s="373"/>
      <c r="U28" s="373"/>
      <c r="V28" s="374"/>
      <c r="W28" s="462"/>
      <c r="X28" s="399"/>
      <c r="Y28" s="400"/>
      <c r="Z28" s="375" t="s">
        <v>185</v>
      </c>
      <c r="AA28" s="376"/>
      <c r="AB28" s="376"/>
      <c r="AC28" s="376"/>
      <c r="AD28" s="376"/>
      <c r="AE28" s="376"/>
      <c r="AF28" s="376"/>
      <c r="AG28" s="377"/>
      <c r="AH28" s="372" t="s">
        <v>176</v>
      </c>
      <c r="AI28" s="373"/>
      <c r="AJ28" s="373"/>
      <c r="AK28" s="373"/>
      <c r="AL28" s="374"/>
      <c r="AM28" s="372" t="s">
        <v>176</v>
      </c>
      <c r="AN28" s="373"/>
      <c r="AO28" s="373"/>
      <c r="AP28" s="373"/>
      <c r="AQ28" s="373"/>
      <c r="AR28" s="374"/>
      <c r="AS28" s="372" t="s">
        <v>176</v>
      </c>
      <c r="AT28" s="373"/>
      <c r="AU28" s="373"/>
      <c r="AV28" s="373"/>
      <c r="AW28" s="373"/>
      <c r="AX28" s="432"/>
      <c r="AY28" s="436" t="s">
        <v>186</v>
      </c>
      <c r="AZ28" s="437"/>
      <c r="BA28" s="437"/>
      <c r="BB28" s="438"/>
      <c r="BC28" s="445" t="s">
        <v>49</v>
      </c>
      <c r="BD28" s="446"/>
      <c r="BE28" s="446"/>
      <c r="BF28" s="446"/>
      <c r="BG28" s="446"/>
      <c r="BH28" s="446"/>
      <c r="BI28" s="446"/>
      <c r="BJ28" s="446"/>
      <c r="BK28" s="446"/>
      <c r="BL28" s="446"/>
      <c r="BM28" s="447"/>
      <c r="BN28" s="448">
        <v>1932636</v>
      </c>
      <c r="BO28" s="449"/>
      <c r="BP28" s="449"/>
      <c r="BQ28" s="449"/>
      <c r="BR28" s="449"/>
      <c r="BS28" s="449"/>
      <c r="BT28" s="449"/>
      <c r="BU28" s="450"/>
      <c r="BV28" s="448">
        <v>1931525</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187</v>
      </c>
      <c r="F29" s="376"/>
      <c r="G29" s="376"/>
      <c r="H29" s="376"/>
      <c r="I29" s="376"/>
      <c r="J29" s="376"/>
      <c r="K29" s="377"/>
      <c r="L29" s="372">
        <v>10</v>
      </c>
      <c r="M29" s="373"/>
      <c r="N29" s="373"/>
      <c r="O29" s="373"/>
      <c r="P29" s="374"/>
      <c r="Q29" s="372">
        <v>1730</v>
      </c>
      <c r="R29" s="373"/>
      <c r="S29" s="373"/>
      <c r="T29" s="373"/>
      <c r="U29" s="373"/>
      <c r="V29" s="374"/>
      <c r="W29" s="463"/>
      <c r="X29" s="464"/>
      <c r="Y29" s="465"/>
      <c r="Z29" s="375" t="s">
        <v>188</v>
      </c>
      <c r="AA29" s="376"/>
      <c r="AB29" s="376"/>
      <c r="AC29" s="376"/>
      <c r="AD29" s="376"/>
      <c r="AE29" s="376"/>
      <c r="AF29" s="376"/>
      <c r="AG29" s="377"/>
      <c r="AH29" s="372">
        <v>147</v>
      </c>
      <c r="AI29" s="373"/>
      <c r="AJ29" s="373"/>
      <c r="AK29" s="373"/>
      <c r="AL29" s="374"/>
      <c r="AM29" s="372">
        <v>439971</v>
      </c>
      <c r="AN29" s="373"/>
      <c r="AO29" s="373"/>
      <c r="AP29" s="373"/>
      <c r="AQ29" s="373"/>
      <c r="AR29" s="374"/>
      <c r="AS29" s="372">
        <v>2993</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459073</v>
      </c>
      <c r="BO29" s="420"/>
      <c r="BP29" s="420"/>
      <c r="BQ29" s="420"/>
      <c r="BR29" s="420"/>
      <c r="BS29" s="420"/>
      <c r="BT29" s="420"/>
      <c r="BU29" s="421"/>
      <c r="BV29" s="419">
        <v>169047</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94.3</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3031136</v>
      </c>
      <c r="BO30" s="454"/>
      <c r="BP30" s="454"/>
      <c r="BQ30" s="454"/>
      <c r="BR30" s="454"/>
      <c r="BS30" s="454"/>
      <c r="BT30" s="454"/>
      <c r="BU30" s="455"/>
      <c r="BV30" s="453">
        <v>3064922</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197</v>
      </c>
      <c r="V33" s="371"/>
      <c r="W33" s="370" t="s">
        <v>198</v>
      </c>
      <c r="X33" s="370"/>
      <c r="Y33" s="370"/>
      <c r="Z33" s="370"/>
      <c r="AA33" s="370"/>
      <c r="AB33" s="370"/>
      <c r="AC33" s="370"/>
      <c r="AD33" s="370"/>
      <c r="AE33" s="370"/>
      <c r="AF33" s="370"/>
      <c r="AG33" s="370"/>
      <c r="AH33" s="370"/>
      <c r="AI33" s="370"/>
      <c r="AJ33" s="370"/>
      <c r="AK33" s="370"/>
      <c r="AL33" s="206"/>
      <c r="AM33" s="371" t="s">
        <v>197</v>
      </c>
      <c r="AN33" s="371"/>
      <c r="AO33" s="370" t="s">
        <v>198</v>
      </c>
      <c r="AP33" s="370"/>
      <c r="AQ33" s="370"/>
      <c r="AR33" s="370"/>
      <c r="AS33" s="370"/>
      <c r="AT33" s="370"/>
      <c r="AU33" s="370"/>
      <c r="AV33" s="370"/>
      <c r="AW33" s="370"/>
      <c r="AX33" s="370"/>
      <c r="AY33" s="370"/>
      <c r="AZ33" s="370"/>
      <c r="BA33" s="370"/>
      <c r="BB33" s="370"/>
      <c r="BC33" s="370"/>
      <c r="BD33" s="207"/>
      <c r="BE33" s="370" t="s">
        <v>199</v>
      </c>
      <c r="BF33" s="370"/>
      <c r="BG33" s="370" t="s">
        <v>200</v>
      </c>
      <c r="BH33" s="370"/>
      <c r="BI33" s="370"/>
      <c r="BJ33" s="370"/>
      <c r="BK33" s="370"/>
      <c r="BL33" s="370"/>
      <c r="BM33" s="370"/>
      <c r="BN33" s="370"/>
      <c r="BO33" s="370"/>
      <c r="BP33" s="370"/>
      <c r="BQ33" s="370"/>
      <c r="BR33" s="370"/>
      <c r="BS33" s="370"/>
      <c r="BT33" s="370"/>
      <c r="BU33" s="370"/>
      <c r="BV33" s="207"/>
      <c r="BW33" s="371" t="s">
        <v>199</v>
      </c>
      <c r="BX33" s="371"/>
      <c r="BY33" s="370" t="s">
        <v>201</v>
      </c>
      <c r="BZ33" s="370"/>
      <c r="CA33" s="370"/>
      <c r="CB33" s="370"/>
      <c r="CC33" s="370"/>
      <c r="CD33" s="370"/>
      <c r="CE33" s="370"/>
      <c r="CF33" s="370"/>
      <c r="CG33" s="370"/>
      <c r="CH33" s="370"/>
      <c r="CI33" s="370"/>
      <c r="CJ33" s="370"/>
      <c r="CK33" s="370"/>
      <c r="CL33" s="370"/>
      <c r="CM33" s="370"/>
      <c r="CN33" s="206"/>
      <c r="CO33" s="371" t="s">
        <v>197</v>
      </c>
      <c r="CP33" s="371"/>
      <c r="CQ33" s="370" t="s">
        <v>202</v>
      </c>
      <c r="CR33" s="370"/>
      <c r="CS33" s="370"/>
      <c r="CT33" s="370"/>
      <c r="CU33" s="370"/>
      <c r="CV33" s="370"/>
      <c r="CW33" s="370"/>
      <c r="CX33" s="370"/>
      <c r="CY33" s="370"/>
      <c r="CZ33" s="370"/>
      <c r="DA33" s="370"/>
      <c r="DB33" s="370"/>
      <c r="DC33" s="370"/>
      <c r="DD33" s="370"/>
      <c r="DE33" s="370"/>
      <c r="DF33" s="206"/>
      <c r="DG33" s="369" t="s">
        <v>203</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f>IF(BG34="","",MAX(C34:D43,U34:V43,AM34:AN43)+1)</f>
        <v>9</v>
      </c>
      <c r="BF34" s="367"/>
      <c r="BG34" s="368" t="str">
        <f>IF('各会計、関係団体の財政状況及び健全化判断比率'!B34="","",'各会計、関係団体の財政状況及び健全化判断比率'!B34)</f>
        <v>農業集落排水事業特別会計</v>
      </c>
      <c r="BH34" s="368"/>
      <c r="BI34" s="368"/>
      <c r="BJ34" s="368"/>
      <c r="BK34" s="368"/>
      <c r="BL34" s="368"/>
      <c r="BM34" s="368"/>
      <c r="BN34" s="368"/>
      <c r="BO34" s="368"/>
      <c r="BP34" s="368"/>
      <c r="BQ34" s="368"/>
      <c r="BR34" s="368"/>
      <c r="BS34" s="368"/>
      <c r="BT34" s="368"/>
      <c r="BU34" s="368"/>
      <c r="BV34" s="181"/>
      <c r="BW34" s="367">
        <f>IF(BY34="","",MAX(C34:D43,U34:V43,AM34:AN43,BE34:BF43)+1)</f>
        <v>11</v>
      </c>
      <c r="BX34" s="367"/>
      <c r="BY34" s="368" t="str">
        <f>IF('各会計、関係団体の財政状況及び健全化判断比率'!B68="","",'各会計、関係団体の財政状況及び健全化判断比率'!B68)</f>
        <v>愛媛県市町総合事務組合（退職手当事業分）</v>
      </c>
      <c r="BZ34" s="368"/>
      <c r="CA34" s="368"/>
      <c r="CB34" s="368"/>
      <c r="CC34" s="368"/>
      <c r="CD34" s="368"/>
      <c r="CE34" s="368"/>
      <c r="CF34" s="368"/>
      <c r="CG34" s="368"/>
      <c r="CH34" s="368"/>
      <c r="CI34" s="368"/>
      <c r="CJ34" s="368"/>
      <c r="CK34" s="368"/>
      <c r="CL34" s="368"/>
      <c r="CM34" s="368"/>
      <c r="CN34" s="181"/>
      <c r="CO34" s="367">
        <f>IF(CQ34="","",MAX(C34:D43,U34:V43,AM34:AN43,BE34:BF43,BW34:BX43)+1)</f>
        <v>21</v>
      </c>
      <c r="CP34" s="367"/>
      <c r="CQ34" s="368" t="str">
        <f>IF('各会計、関係団体の財政状況及び健全化判断比率'!BS7="","",'各会計、関係団体の財政状況及び健全化判断比率'!BS7)</f>
        <v>鬼北町農業公社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用品調達特別会計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国民健康保険診療所特別会計</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IF('各会計、関係団体の財政状況及び健全化判断比率'!B33="","",'各会計、関係団体の財政状況及び健全化判断比率'!B33)</f>
        <v>病院事業会計</v>
      </c>
      <c r="AP35" s="368"/>
      <c r="AQ35" s="368"/>
      <c r="AR35" s="368"/>
      <c r="AS35" s="368"/>
      <c r="AT35" s="368"/>
      <c r="AU35" s="368"/>
      <c r="AV35" s="368"/>
      <c r="AW35" s="368"/>
      <c r="AX35" s="368"/>
      <c r="AY35" s="368"/>
      <c r="AZ35" s="368"/>
      <c r="BA35" s="368"/>
      <c r="BB35" s="368"/>
      <c r="BC35" s="368"/>
      <c r="BD35" s="181"/>
      <c r="BE35" s="367">
        <f t="shared" ref="BE35:BE43" si="1">IF(BG35="","",BE34+1)</f>
        <v>10</v>
      </c>
      <c r="BF35" s="367"/>
      <c r="BG35" s="368" t="str">
        <f>IF('各会計、関係団体の財政状況及び健全化判断比率'!B35="","",'各会計、関係団体の財政状況及び健全化判断比率'!B35)</f>
        <v>公共浄化槽等整備推進事業特別会計</v>
      </c>
      <c r="BH35" s="368"/>
      <c r="BI35" s="368"/>
      <c r="BJ35" s="368"/>
      <c r="BK35" s="368"/>
      <c r="BL35" s="368"/>
      <c r="BM35" s="368"/>
      <c r="BN35" s="368"/>
      <c r="BO35" s="368"/>
      <c r="BP35" s="368"/>
      <c r="BQ35" s="368"/>
      <c r="BR35" s="368"/>
      <c r="BS35" s="368"/>
      <c r="BT35" s="368"/>
      <c r="BU35" s="368"/>
      <c r="BV35" s="181"/>
      <c r="BW35" s="367">
        <f t="shared" ref="BW35:BW43" si="2">IF(BY35="","",BW34+1)</f>
        <v>12</v>
      </c>
      <c r="BX35" s="367"/>
      <c r="BY35" s="368" t="str">
        <f>IF('各会計、関係団体の財政状況及び健全化判断比率'!B69="","",'各会計、関係団体の財政状況及び健全化判断比率'!B69)</f>
        <v>愛媛県市町総合事務組合（消防補償事業分）</v>
      </c>
      <c r="BZ35" s="368"/>
      <c r="CA35" s="368"/>
      <c r="CB35" s="368"/>
      <c r="CC35" s="368"/>
      <c r="CD35" s="368"/>
      <c r="CE35" s="368"/>
      <c r="CF35" s="368"/>
      <c r="CG35" s="368"/>
      <c r="CH35" s="368"/>
      <c r="CI35" s="368"/>
      <c r="CJ35" s="368"/>
      <c r="CK35" s="368"/>
      <c r="CL35" s="368"/>
      <c r="CM35" s="368"/>
      <c r="CN35" s="181"/>
      <c r="CO35" s="367">
        <f t="shared" ref="CO35:CO43" si="3">IF(CQ35="","",CO34+1)</f>
        <v>22</v>
      </c>
      <c r="CP35" s="367"/>
      <c r="CQ35" s="368" t="str">
        <f>IF('各会計、関係団体の財政状況及び健全化判断比率'!BS8="","",'各会計、関係団体の財政状況及び健全化判断比率'!BS8)</f>
        <v>森の三角ぼうし</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介護保険特別会計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13</v>
      </c>
      <c r="BX36" s="367"/>
      <c r="BY36" s="368" t="str">
        <f>IF('各会計、関係団体の財政状況及び健全化判断比率'!B70="","",'各会計、関係団体の財政状況及び健全化判断比率'!B70)</f>
        <v>愛媛県市町総合事務組合（交通災害事業分）</v>
      </c>
      <c r="BZ36" s="368"/>
      <c r="CA36" s="368"/>
      <c r="CB36" s="368"/>
      <c r="CC36" s="368"/>
      <c r="CD36" s="368"/>
      <c r="CE36" s="368"/>
      <c r="CF36" s="368"/>
      <c r="CG36" s="368"/>
      <c r="CH36" s="368"/>
      <c r="CI36" s="368"/>
      <c r="CJ36" s="368"/>
      <c r="CK36" s="368"/>
      <c r="CL36" s="368"/>
      <c r="CM36" s="368"/>
      <c r="CN36" s="181"/>
      <c r="CO36" s="367">
        <f t="shared" si="3"/>
        <v>23</v>
      </c>
      <c r="CP36" s="367"/>
      <c r="CQ36" s="368" t="str">
        <f>IF('各会計、関係団体の財政状況及び健全化判断比率'!BS9="","",'各会計、関係団体の財政状況及び健全化判断比率'!BS9)</f>
        <v>日吉原木市場</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後期高齢者医療保険特別会計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14</v>
      </c>
      <c r="BX37" s="367"/>
      <c r="BY37" s="368" t="str">
        <f>IF('各会計、関係団体の財政状況及び健全化判断比率'!B71="","",'各会計、関係団体の財政状況及び健全化判断比率'!B71)</f>
        <v>愛媛県市町総合事務組合（自治会館事業分）</v>
      </c>
      <c r="BZ37" s="368"/>
      <c r="CA37" s="368"/>
      <c r="CB37" s="368"/>
      <c r="CC37" s="368"/>
      <c r="CD37" s="368"/>
      <c r="CE37" s="368"/>
      <c r="CF37" s="368"/>
      <c r="CG37" s="368"/>
      <c r="CH37" s="368"/>
      <c r="CI37" s="368"/>
      <c r="CJ37" s="368"/>
      <c r="CK37" s="368"/>
      <c r="CL37" s="368"/>
      <c r="CM37" s="368"/>
      <c r="CN37" s="181"/>
      <c r="CO37" s="367">
        <f t="shared" si="3"/>
        <v>24</v>
      </c>
      <c r="CP37" s="367"/>
      <c r="CQ37" s="368" t="str">
        <f>IF('各会計、関係団体の財政状況及び健全化判断比率'!BS10="","",'各会計、関係団体の財政状況及び健全化判断比率'!BS10)</f>
        <v>日吉農林公社</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15</v>
      </c>
      <c r="BX38" s="367"/>
      <c r="BY38" s="368" t="str">
        <f>IF('各会計、関係団体の財政状況及び健全化判断比率'!B72="","",'各会計、関係団体の財政状況及び健全化判断比率'!B72)</f>
        <v>愛媛県市町総合事務組合（議員公務災害事業分）</v>
      </c>
      <c r="BZ38" s="368"/>
      <c r="CA38" s="368"/>
      <c r="CB38" s="368"/>
      <c r="CC38" s="368"/>
      <c r="CD38" s="368"/>
      <c r="CE38" s="368"/>
      <c r="CF38" s="368"/>
      <c r="CG38" s="368"/>
      <c r="CH38" s="368"/>
      <c r="CI38" s="368"/>
      <c r="CJ38" s="368"/>
      <c r="CK38" s="368"/>
      <c r="CL38" s="368"/>
      <c r="CM38" s="368"/>
      <c r="CN38" s="181"/>
      <c r="CO38" s="367">
        <f t="shared" si="3"/>
        <v>25</v>
      </c>
      <c r="CP38" s="367"/>
      <c r="CQ38" s="368" t="str">
        <f>IF('各会計、関係団体の財政状況及び健全化判断比率'!BS11="","",'各会計、関係団体の財政状況及び健全化判断比率'!BS11)</f>
        <v>日吉夢産地</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16</v>
      </c>
      <c r="BX39" s="367"/>
      <c r="BY39" s="368" t="str">
        <f>IF('各会計、関係団体の財政状況及び健全化判断比率'!B73="","",'各会計、関係団体の財政状況及び健全化判断比率'!B73)</f>
        <v>愛媛県市町総合事務組合（共通経費分）</v>
      </c>
      <c r="BZ39" s="368"/>
      <c r="CA39" s="368"/>
      <c r="CB39" s="368"/>
      <c r="CC39" s="368"/>
      <c r="CD39" s="368"/>
      <c r="CE39" s="368"/>
      <c r="CF39" s="368"/>
      <c r="CG39" s="368"/>
      <c r="CH39" s="368"/>
      <c r="CI39" s="368"/>
      <c r="CJ39" s="368"/>
      <c r="CK39" s="368"/>
      <c r="CL39" s="368"/>
      <c r="CM39" s="368"/>
      <c r="CN39" s="181"/>
      <c r="CO39" s="367">
        <f t="shared" si="3"/>
        <v>26</v>
      </c>
      <c r="CP39" s="367"/>
      <c r="CQ39" s="368" t="str">
        <f>IF('各会計、関係団体の財政状況及び健全化判断比率'!BS12="","",'各会計、関係団体の財政状況及び健全化判断比率'!BS12)</f>
        <v>鬼北土地開発公社</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17</v>
      </c>
      <c r="BX40" s="367"/>
      <c r="BY40" s="368" t="str">
        <f>IF('各会計、関係団体の財政状況及び健全化判断比率'!B74="","",'各会計、関係団体の財政状況及び健全化判断比率'!B74)</f>
        <v>宇和島地区広域事務組合（一般会計）</v>
      </c>
      <c r="BZ40" s="368"/>
      <c r="CA40" s="368"/>
      <c r="CB40" s="368"/>
      <c r="CC40" s="368"/>
      <c r="CD40" s="368"/>
      <c r="CE40" s="368"/>
      <c r="CF40" s="368"/>
      <c r="CG40" s="368"/>
      <c r="CH40" s="368"/>
      <c r="CI40" s="368"/>
      <c r="CJ40" s="368"/>
      <c r="CK40" s="368"/>
      <c r="CL40" s="368"/>
      <c r="CM40" s="368"/>
      <c r="CN40" s="181"/>
      <c r="CO40" s="367">
        <f t="shared" si="3"/>
        <v>27</v>
      </c>
      <c r="CP40" s="367"/>
      <c r="CQ40" s="368" t="str">
        <f>IF('各会計、関係団体の財政状況及び健全化判断比率'!BS13="","",'各会計、関係団体の財政状況及び健全化判断比率'!BS13)</f>
        <v>鬼北地域野菜園芸振興基金</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18</v>
      </c>
      <c r="BX41" s="367"/>
      <c r="BY41" s="368" t="str">
        <f>IF('各会計、関係団体の財政状況及び健全化判断比率'!B75="","",'各会計、関係団体の財政状況及び健全化判断比率'!B75)</f>
        <v>宇和島地区広域事務組合（介護保険事業特別会計）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19</v>
      </c>
      <c r="BX42" s="367"/>
      <c r="BY42" s="368" t="str">
        <f>IF('各会計、関係団体の財政状況及び健全化判断比率'!B76="","",'各会計、関係団体の財政状況及び健全化判断比率'!B76)</f>
        <v>愛媛地方税滞納整理機構</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20</v>
      </c>
      <c r="BX43" s="367"/>
      <c r="BY43" s="368" t="str">
        <f>IF('各会計、関係団体の財政状況及び健全化判断比率'!B77="","",'各会計、関係団体の財政状況及び健全化判断比率'!B77)</f>
        <v>愛媛県後期高齢者医療広域連合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204</v>
      </c>
      <c r="E46" s="364" t="s">
        <v>205</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206</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207</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208</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209</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210</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211</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212</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PMSrBBrEJ8Vgqt2mzzyhTLltMo9dVbwA0FFhsN31SczOc2pa2GNTnEjtFh6gXpDdEBCvyGj6KVw6X3p10rYL+g==" saltValue="DfGn6PYh67d3qcyHjLr8r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1"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AQ116" sqref="AQ116"/>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48" t="s">
        <v>574</v>
      </c>
      <c r="D34" s="1148"/>
      <c r="E34" s="1149"/>
      <c r="F34" s="32">
        <v>4.49</v>
      </c>
      <c r="G34" s="33">
        <v>4.47</v>
      </c>
      <c r="H34" s="33">
        <v>4.8</v>
      </c>
      <c r="I34" s="33">
        <v>4.3899999999999997</v>
      </c>
      <c r="J34" s="34">
        <v>4.0999999999999996</v>
      </c>
      <c r="K34" s="22"/>
      <c r="L34" s="22"/>
      <c r="M34" s="22"/>
      <c r="N34" s="22"/>
      <c r="O34" s="22"/>
      <c r="P34" s="22"/>
    </row>
    <row r="35" spans="1:16" ht="39" customHeight="1" x14ac:dyDescent="0.15">
      <c r="A35" s="22"/>
      <c r="B35" s="35"/>
      <c r="C35" s="1142" t="s">
        <v>575</v>
      </c>
      <c r="D35" s="1143"/>
      <c r="E35" s="1144"/>
      <c r="F35" s="36">
        <v>2.87</v>
      </c>
      <c r="G35" s="37">
        <v>2.38</v>
      </c>
      <c r="H35" s="37">
        <v>3.46</v>
      </c>
      <c r="I35" s="37">
        <v>6.47</v>
      </c>
      <c r="J35" s="38">
        <v>3.81</v>
      </c>
      <c r="K35" s="22"/>
      <c r="L35" s="22"/>
      <c r="M35" s="22"/>
      <c r="N35" s="22"/>
      <c r="O35" s="22"/>
      <c r="P35" s="22"/>
    </row>
    <row r="36" spans="1:16" ht="39" customHeight="1" x14ac:dyDescent="0.15">
      <c r="A36" s="22"/>
      <c r="B36" s="35"/>
      <c r="C36" s="1142" t="s">
        <v>576</v>
      </c>
      <c r="D36" s="1143"/>
      <c r="E36" s="1144"/>
      <c r="F36" s="36">
        <v>2.2000000000000002</v>
      </c>
      <c r="G36" s="37">
        <v>2.06</v>
      </c>
      <c r="H36" s="37">
        <v>3.05</v>
      </c>
      <c r="I36" s="37">
        <v>2.96</v>
      </c>
      <c r="J36" s="38">
        <v>3.4</v>
      </c>
      <c r="K36" s="22"/>
      <c r="L36" s="22"/>
      <c r="M36" s="22"/>
      <c r="N36" s="22"/>
      <c r="O36" s="22"/>
      <c r="P36" s="22"/>
    </row>
    <row r="37" spans="1:16" ht="39" customHeight="1" x14ac:dyDescent="0.15">
      <c r="A37" s="22"/>
      <c r="B37" s="35"/>
      <c r="C37" s="1142" t="s">
        <v>577</v>
      </c>
      <c r="D37" s="1143"/>
      <c r="E37" s="1144"/>
      <c r="F37" s="36">
        <v>1.81</v>
      </c>
      <c r="G37" s="37">
        <v>1.56</v>
      </c>
      <c r="H37" s="37">
        <v>0.83</v>
      </c>
      <c r="I37" s="37">
        <v>0.37</v>
      </c>
      <c r="J37" s="38">
        <v>1.42</v>
      </c>
      <c r="K37" s="22"/>
      <c r="L37" s="22"/>
      <c r="M37" s="22"/>
      <c r="N37" s="22"/>
      <c r="O37" s="22"/>
      <c r="P37" s="22"/>
    </row>
    <row r="38" spans="1:16" ht="39" customHeight="1" x14ac:dyDescent="0.15">
      <c r="A38" s="22"/>
      <c r="B38" s="35"/>
      <c r="C38" s="1142" t="s">
        <v>578</v>
      </c>
      <c r="D38" s="1143"/>
      <c r="E38" s="1144"/>
      <c r="F38" s="36">
        <v>0</v>
      </c>
      <c r="G38" s="37">
        <v>0</v>
      </c>
      <c r="H38" s="37">
        <v>0</v>
      </c>
      <c r="I38" s="37">
        <v>0</v>
      </c>
      <c r="J38" s="38">
        <v>0.48</v>
      </c>
      <c r="K38" s="22"/>
      <c r="L38" s="22"/>
      <c r="M38" s="22"/>
      <c r="N38" s="22"/>
      <c r="O38" s="22"/>
      <c r="P38" s="22"/>
    </row>
    <row r="39" spans="1:16" ht="39" customHeight="1" x14ac:dyDescent="0.15">
      <c r="A39" s="22"/>
      <c r="B39" s="35"/>
      <c r="C39" s="1142" t="s">
        <v>579</v>
      </c>
      <c r="D39" s="1143"/>
      <c r="E39" s="1144"/>
      <c r="F39" s="36">
        <v>0.71</v>
      </c>
      <c r="G39" s="37">
        <v>0.98</v>
      </c>
      <c r="H39" s="37">
        <v>0.15</v>
      </c>
      <c r="I39" s="37">
        <v>0.18</v>
      </c>
      <c r="J39" s="38">
        <v>0.14000000000000001</v>
      </c>
      <c r="K39" s="22"/>
      <c r="L39" s="22"/>
      <c r="M39" s="22"/>
      <c r="N39" s="22"/>
      <c r="O39" s="22"/>
      <c r="P39" s="22"/>
    </row>
    <row r="40" spans="1:16" ht="39" customHeight="1" x14ac:dyDescent="0.15">
      <c r="A40" s="22"/>
      <c r="B40" s="35"/>
      <c r="C40" s="1142" t="s">
        <v>580</v>
      </c>
      <c r="D40" s="1143"/>
      <c r="E40" s="1144"/>
      <c r="F40" s="36" t="s">
        <v>525</v>
      </c>
      <c r="G40" s="37" t="s">
        <v>525</v>
      </c>
      <c r="H40" s="37" t="s">
        <v>525</v>
      </c>
      <c r="I40" s="37">
        <v>0</v>
      </c>
      <c r="J40" s="38">
        <v>0.09</v>
      </c>
      <c r="K40" s="22"/>
      <c r="L40" s="22"/>
      <c r="M40" s="22"/>
      <c r="N40" s="22"/>
      <c r="O40" s="22"/>
      <c r="P40" s="22"/>
    </row>
    <row r="41" spans="1:16" ht="39" customHeight="1" x14ac:dyDescent="0.15">
      <c r="A41" s="22"/>
      <c r="B41" s="35"/>
      <c r="C41" s="1142" t="s">
        <v>581</v>
      </c>
      <c r="D41" s="1143"/>
      <c r="E41" s="1144"/>
      <c r="F41" s="36">
        <v>7.0000000000000007E-2</v>
      </c>
      <c r="G41" s="37">
        <v>7.0000000000000007E-2</v>
      </c>
      <c r="H41" s="37">
        <v>0.06</v>
      </c>
      <c r="I41" s="37">
        <v>0.09</v>
      </c>
      <c r="J41" s="38">
        <v>7.0000000000000007E-2</v>
      </c>
      <c r="K41" s="22"/>
      <c r="L41" s="22"/>
      <c r="M41" s="22"/>
      <c r="N41" s="22"/>
      <c r="O41" s="22"/>
      <c r="P41" s="22"/>
    </row>
    <row r="42" spans="1:16" ht="39" customHeight="1" x14ac:dyDescent="0.15">
      <c r="A42" s="22"/>
      <c r="B42" s="39"/>
      <c r="C42" s="1142" t="s">
        <v>582</v>
      </c>
      <c r="D42" s="1143"/>
      <c r="E42" s="1144"/>
      <c r="F42" s="36" t="s">
        <v>525</v>
      </c>
      <c r="G42" s="37" t="s">
        <v>525</v>
      </c>
      <c r="H42" s="37" t="s">
        <v>525</v>
      </c>
      <c r="I42" s="37" t="s">
        <v>525</v>
      </c>
      <c r="J42" s="38" t="s">
        <v>525</v>
      </c>
      <c r="K42" s="22"/>
      <c r="L42" s="22"/>
      <c r="M42" s="22"/>
      <c r="N42" s="22"/>
      <c r="O42" s="22"/>
      <c r="P42" s="22"/>
    </row>
    <row r="43" spans="1:16" ht="39" customHeight="1" thickBot="1" x14ac:dyDescent="0.2">
      <c r="A43" s="22"/>
      <c r="B43" s="40"/>
      <c r="C43" s="1145" t="s">
        <v>583</v>
      </c>
      <c r="D43" s="1146"/>
      <c r="E43" s="1147"/>
      <c r="F43" s="41">
        <v>0.76</v>
      </c>
      <c r="G43" s="42">
        <v>0</v>
      </c>
      <c r="H43" s="42">
        <v>0</v>
      </c>
      <c r="I43" s="42">
        <v>0</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GUYLiYuWTGKBexZV0T7WVp6j+6DEUpg+phpjw9hIiYdBe695dC/jaV/WxciQRRLTBYW/8JY7TVK5lsBf+6xdg==" saltValue="tIxGbMQqZe+W/aBB14vx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F46" zoomScaleSheetLayoutView="55" workbookViewId="0">
      <selection activeCell="AQ116" sqref="AQ11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173" t="s">
        <v>11</v>
      </c>
      <c r="C45" s="1174"/>
      <c r="D45" s="58"/>
      <c r="E45" s="1179" t="s">
        <v>12</v>
      </c>
      <c r="F45" s="1179"/>
      <c r="G45" s="1179"/>
      <c r="H45" s="1179"/>
      <c r="I45" s="1179"/>
      <c r="J45" s="1180"/>
      <c r="K45" s="59">
        <v>765</v>
      </c>
      <c r="L45" s="60">
        <v>801</v>
      </c>
      <c r="M45" s="60">
        <v>788</v>
      </c>
      <c r="N45" s="60">
        <v>943</v>
      </c>
      <c r="O45" s="61">
        <v>950</v>
      </c>
      <c r="P45" s="48"/>
      <c r="Q45" s="48"/>
      <c r="R45" s="48"/>
      <c r="S45" s="48"/>
      <c r="T45" s="48"/>
      <c r="U45" s="48"/>
    </row>
    <row r="46" spans="1:21" ht="30.75" customHeight="1" x14ac:dyDescent="0.15">
      <c r="A46" s="48"/>
      <c r="B46" s="1175"/>
      <c r="C46" s="1176"/>
      <c r="D46" s="62"/>
      <c r="E46" s="1152" t="s">
        <v>13</v>
      </c>
      <c r="F46" s="1152"/>
      <c r="G46" s="1152"/>
      <c r="H46" s="1152"/>
      <c r="I46" s="1152"/>
      <c r="J46" s="1153"/>
      <c r="K46" s="63" t="s">
        <v>525</v>
      </c>
      <c r="L46" s="64" t="s">
        <v>525</v>
      </c>
      <c r="M46" s="64" t="s">
        <v>525</v>
      </c>
      <c r="N46" s="64" t="s">
        <v>525</v>
      </c>
      <c r="O46" s="65" t="s">
        <v>525</v>
      </c>
      <c r="P46" s="48"/>
      <c r="Q46" s="48"/>
      <c r="R46" s="48"/>
      <c r="S46" s="48"/>
      <c r="T46" s="48"/>
      <c r="U46" s="48"/>
    </row>
    <row r="47" spans="1:21" ht="30.75" customHeight="1" x14ac:dyDescent="0.15">
      <c r="A47" s="48"/>
      <c r="B47" s="1175"/>
      <c r="C47" s="1176"/>
      <c r="D47" s="62"/>
      <c r="E47" s="1152" t="s">
        <v>14</v>
      </c>
      <c r="F47" s="1152"/>
      <c r="G47" s="1152"/>
      <c r="H47" s="1152"/>
      <c r="I47" s="1152"/>
      <c r="J47" s="1153"/>
      <c r="K47" s="63" t="s">
        <v>525</v>
      </c>
      <c r="L47" s="64" t="s">
        <v>525</v>
      </c>
      <c r="M47" s="64" t="s">
        <v>525</v>
      </c>
      <c r="N47" s="64" t="s">
        <v>525</v>
      </c>
      <c r="O47" s="65" t="s">
        <v>525</v>
      </c>
      <c r="P47" s="48"/>
      <c r="Q47" s="48"/>
      <c r="R47" s="48"/>
      <c r="S47" s="48"/>
      <c r="T47" s="48"/>
      <c r="U47" s="48"/>
    </row>
    <row r="48" spans="1:21" ht="30.75" customHeight="1" x14ac:dyDescent="0.15">
      <c r="A48" s="48"/>
      <c r="B48" s="1175"/>
      <c r="C48" s="1176"/>
      <c r="D48" s="62"/>
      <c r="E48" s="1152" t="s">
        <v>15</v>
      </c>
      <c r="F48" s="1152"/>
      <c r="G48" s="1152"/>
      <c r="H48" s="1152"/>
      <c r="I48" s="1152"/>
      <c r="J48" s="1153"/>
      <c r="K48" s="63">
        <v>148</v>
      </c>
      <c r="L48" s="64">
        <v>143</v>
      </c>
      <c r="M48" s="64">
        <v>143</v>
      </c>
      <c r="N48" s="64">
        <v>139</v>
      </c>
      <c r="O48" s="65">
        <v>144</v>
      </c>
      <c r="P48" s="48"/>
      <c r="Q48" s="48"/>
      <c r="R48" s="48"/>
      <c r="S48" s="48"/>
      <c r="T48" s="48"/>
      <c r="U48" s="48"/>
    </row>
    <row r="49" spans="1:21" ht="30.75" customHeight="1" x14ac:dyDescent="0.15">
      <c r="A49" s="48"/>
      <c r="B49" s="1175"/>
      <c r="C49" s="1176"/>
      <c r="D49" s="62"/>
      <c r="E49" s="1152" t="s">
        <v>16</v>
      </c>
      <c r="F49" s="1152"/>
      <c r="G49" s="1152"/>
      <c r="H49" s="1152"/>
      <c r="I49" s="1152"/>
      <c r="J49" s="1153"/>
      <c r="K49" s="63">
        <v>21</v>
      </c>
      <c r="L49" s="64">
        <v>7</v>
      </c>
      <c r="M49" s="64">
        <v>8</v>
      </c>
      <c r="N49" s="64">
        <v>8</v>
      </c>
      <c r="O49" s="65">
        <v>11</v>
      </c>
      <c r="P49" s="48"/>
      <c r="Q49" s="48"/>
      <c r="R49" s="48"/>
      <c r="S49" s="48"/>
      <c r="T49" s="48"/>
      <c r="U49" s="48"/>
    </row>
    <row r="50" spans="1:21" ht="30.75" customHeight="1" x14ac:dyDescent="0.15">
      <c r="A50" s="48"/>
      <c r="B50" s="1175"/>
      <c r="C50" s="1176"/>
      <c r="D50" s="62"/>
      <c r="E50" s="1152" t="s">
        <v>17</v>
      </c>
      <c r="F50" s="1152"/>
      <c r="G50" s="1152"/>
      <c r="H50" s="1152"/>
      <c r="I50" s="1152"/>
      <c r="J50" s="1153"/>
      <c r="K50" s="63">
        <v>23</v>
      </c>
      <c r="L50" s="64">
        <v>20</v>
      </c>
      <c r="M50" s="64">
        <v>20</v>
      </c>
      <c r="N50" s="64">
        <v>9</v>
      </c>
      <c r="O50" s="65">
        <v>7</v>
      </c>
      <c r="P50" s="48"/>
      <c r="Q50" s="48"/>
      <c r="R50" s="48"/>
      <c r="S50" s="48"/>
      <c r="T50" s="48"/>
      <c r="U50" s="48"/>
    </row>
    <row r="51" spans="1:21" ht="30.75" customHeight="1" x14ac:dyDescent="0.15">
      <c r="A51" s="48"/>
      <c r="B51" s="1177"/>
      <c r="C51" s="1178"/>
      <c r="D51" s="66"/>
      <c r="E51" s="1152" t="s">
        <v>18</v>
      </c>
      <c r="F51" s="1152"/>
      <c r="G51" s="1152"/>
      <c r="H51" s="1152"/>
      <c r="I51" s="1152"/>
      <c r="J51" s="1153"/>
      <c r="K51" s="63" t="s">
        <v>525</v>
      </c>
      <c r="L51" s="64" t="s">
        <v>525</v>
      </c>
      <c r="M51" s="64" t="s">
        <v>525</v>
      </c>
      <c r="N51" s="64" t="s">
        <v>525</v>
      </c>
      <c r="O51" s="65" t="s">
        <v>525</v>
      </c>
      <c r="P51" s="48"/>
      <c r="Q51" s="48"/>
      <c r="R51" s="48"/>
      <c r="S51" s="48"/>
      <c r="T51" s="48"/>
      <c r="U51" s="48"/>
    </row>
    <row r="52" spans="1:21" ht="30.75" customHeight="1" x14ac:dyDescent="0.15">
      <c r="A52" s="48"/>
      <c r="B52" s="1150" t="s">
        <v>19</v>
      </c>
      <c r="C52" s="1151"/>
      <c r="D52" s="66"/>
      <c r="E52" s="1152" t="s">
        <v>20</v>
      </c>
      <c r="F52" s="1152"/>
      <c r="G52" s="1152"/>
      <c r="H52" s="1152"/>
      <c r="I52" s="1152"/>
      <c r="J52" s="1153"/>
      <c r="K52" s="63">
        <v>742</v>
      </c>
      <c r="L52" s="64">
        <v>743</v>
      </c>
      <c r="M52" s="64">
        <v>727</v>
      </c>
      <c r="N52" s="64">
        <v>825</v>
      </c>
      <c r="O52" s="65">
        <v>816</v>
      </c>
      <c r="P52" s="48"/>
      <c r="Q52" s="48"/>
      <c r="R52" s="48"/>
      <c r="S52" s="48"/>
      <c r="T52" s="48"/>
      <c r="U52" s="48"/>
    </row>
    <row r="53" spans="1:21" ht="30.75" customHeight="1" thickBot="1" x14ac:dyDescent="0.2">
      <c r="A53" s="48"/>
      <c r="B53" s="1154" t="s">
        <v>21</v>
      </c>
      <c r="C53" s="1155"/>
      <c r="D53" s="67"/>
      <c r="E53" s="1156" t="s">
        <v>22</v>
      </c>
      <c r="F53" s="1156"/>
      <c r="G53" s="1156"/>
      <c r="H53" s="1156"/>
      <c r="I53" s="1156"/>
      <c r="J53" s="1157"/>
      <c r="K53" s="68">
        <v>215</v>
      </c>
      <c r="L53" s="69">
        <v>228</v>
      </c>
      <c r="M53" s="69">
        <v>232</v>
      </c>
      <c r="N53" s="69">
        <v>274</v>
      </c>
      <c r="O53" s="70">
        <v>296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584</v>
      </c>
      <c r="P56" s="48"/>
      <c r="Q56" s="48"/>
      <c r="R56" s="48"/>
      <c r="S56" s="48"/>
      <c r="T56" s="48"/>
      <c r="U56" s="48"/>
    </row>
    <row r="57" spans="1:21" ht="31.5" customHeight="1" thickBot="1" x14ac:dyDescent="0.2">
      <c r="A57" s="48"/>
      <c r="B57" s="76"/>
      <c r="C57" s="77"/>
      <c r="D57" s="77"/>
      <c r="E57" s="78"/>
      <c r="F57" s="78"/>
      <c r="G57" s="78"/>
      <c r="H57" s="78"/>
      <c r="I57" s="78"/>
      <c r="J57" s="79" t="s">
        <v>2</v>
      </c>
      <c r="K57" s="80" t="s">
        <v>585</v>
      </c>
      <c r="L57" s="81" t="s">
        <v>586</v>
      </c>
      <c r="M57" s="81" t="s">
        <v>587</v>
      </c>
      <c r="N57" s="81" t="s">
        <v>588</v>
      </c>
      <c r="O57" s="82" t="s">
        <v>589</v>
      </c>
      <c r="P57" s="48"/>
      <c r="Q57" s="48"/>
      <c r="R57" s="48"/>
      <c r="S57" s="48"/>
      <c r="T57" s="48"/>
      <c r="U57" s="48"/>
    </row>
    <row r="58" spans="1:21" ht="31.5" customHeight="1" x14ac:dyDescent="0.15">
      <c r="B58" s="1158" t="s">
        <v>26</v>
      </c>
      <c r="C58" s="1159"/>
      <c r="D58" s="1164" t="s">
        <v>27</v>
      </c>
      <c r="E58" s="1165"/>
      <c r="F58" s="1165"/>
      <c r="G58" s="1165"/>
      <c r="H58" s="1165"/>
      <c r="I58" s="1165"/>
      <c r="J58" s="1166"/>
      <c r="K58" s="83" t="s">
        <v>615</v>
      </c>
      <c r="L58" s="84" t="s">
        <v>615</v>
      </c>
      <c r="M58" s="84" t="s">
        <v>615</v>
      </c>
      <c r="N58" s="84" t="s">
        <v>615</v>
      </c>
      <c r="O58" s="85" t="s">
        <v>615</v>
      </c>
    </row>
    <row r="59" spans="1:21" ht="31.5" customHeight="1" x14ac:dyDescent="0.15">
      <c r="B59" s="1160"/>
      <c r="C59" s="1161"/>
      <c r="D59" s="1167" t="s">
        <v>28</v>
      </c>
      <c r="E59" s="1168"/>
      <c r="F59" s="1168"/>
      <c r="G59" s="1168"/>
      <c r="H59" s="1168"/>
      <c r="I59" s="1168"/>
      <c r="J59" s="1169"/>
      <c r="K59" s="86" t="s">
        <v>615</v>
      </c>
      <c r="L59" s="87" t="s">
        <v>615</v>
      </c>
      <c r="M59" s="87" t="s">
        <v>615</v>
      </c>
      <c r="N59" s="87" t="s">
        <v>615</v>
      </c>
      <c r="O59" s="88" t="s">
        <v>615</v>
      </c>
    </row>
    <row r="60" spans="1:21" ht="31.5" customHeight="1" thickBot="1" x14ac:dyDescent="0.2">
      <c r="B60" s="1162"/>
      <c r="C60" s="1163"/>
      <c r="D60" s="1170" t="s">
        <v>29</v>
      </c>
      <c r="E60" s="1171"/>
      <c r="F60" s="1171"/>
      <c r="G60" s="1171"/>
      <c r="H60" s="1171"/>
      <c r="I60" s="1171"/>
      <c r="J60" s="1172"/>
      <c r="K60" s="89" t="s">
        <v>615</v>
      </c>
      <c r="L60" s="90" t="s">
        <v>615</v>
      </c>
      <c r="M60" s="90" t="s">
        <v>615</v>
      </c>
      <c r="N60" s="90" t="s">
        <v>615</v>
      </c>
      <c r="O60" s="91" t="s">
        <v>615</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cwYO67+DKSUlO8zWSaoAXyprHvpkiuhYNkK/WCpZ3PK+DUY9pBG6ZiDFDj9HPw+ncQiJXPLCfRY/9ebbhICKvg==" saltValue="ndSbCyMETdxpQ9j8Bfzt9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8" scale="77"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D18" zoomScale="70" zoomScaleNormal="70" zoomScaleSheetLayoutView="100" workbookViewId="0">
      <selection activeCell="K39" sqref="K39"/>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566</v>
      </c>
      <c r="J40" s="103" t="s">
        <v>567</v>
      </c>
      <c r="K40" s="103" t="s">
        <v>568</v>
      </c>
      <c r="L40" s="103" t="s">
        <v>569</v>
      </c>
      <c r="M40" s="104" t="s">
        <v>570</v>
      </c>
    </row>
    <row r="41" spans="2:13" ht="27.75" customHeight="1" x14ac:dyDescent="0.15">
      <c r="B41" s="1193" t="s">
        <v>32</v>
      </c>
      <c r="C41" s="1194"/>
      <c r="D41" s="105"/>
      <c r="E41" s="1195" t="s">
        <v>33</v>
      </c>
      <c r="F41" s="1195"/>
      <c r="G41" s="1195"/>
      <c r="H41" s="1196"/>
      <c r="I41" s="355">
        <v>7923</v>
      </c>
      <c r="J41" s="356">
        <v>7988</v>
      </c>
      <c r="K41" s="356">
        <v>8233</v>
      </c>
      <c r="L41" s="356">
        <v>8277</v>
      </c>
      <c r="M41" s="357">
        <v>10393</v>
      </c>
    </row>
    <row r="42" spans="2:13" ht="27.75" customHeight="1" x14ac:dyDescent="0.15">
      <c r="B42" s="1183"/>
      <c r="C42" s="1184"/>
      <c r="D42" s="106"/>
      <c r="E42" s="1187" t="s">
        <v>34</v>
      </c>
      <c r="F42" s="1187"/>
      <c r="G42" s="1187"/>
      <c r="H42" s="1188"/>
      <c r="I42" s="358">
        <v>73</v>
      </c>
      <c r="J42" s="359">
        <v>54</v>
      </c>
      <c r="K42" s="359">
        <v>34</v>
      </c>
      <c r="L42" s="359">
        <v>43</v>
      </c>
      <c r="M42" s="360">
        <v>36</v>
      </c>
    </row>
    <row r="43" spans="2:13" ht="27.75" customHeight="1" x14ac:dyDescent="0.15">
      <c r="B43" s="1183"/>
      <c r="C43" s="1184"/>
      <c r="D43" s="106"/>
      <c r="E43" s="1187" t="s">
        <v>35</v>
      </c>
      <c r="F43" s="1187"/>
      <c r="G43" s="1187"/>
      <c r="H43" s="1188"/>
      <c r="I43" s="358">
        <v>1264</v>
      </c>
      <c r="J43" s="359">
        <v>1182</v>
      </c>
      <c r="K43" s="359">
        <v>1162</v>
      </c>
      <c r="L43" s="359">
        <v>1132</v>
      </c>
      <c r="M43" s="360">
        <v>1174</v>
      </c>
    </row>
    <row r="44" spans="2:13" ht="27.75" customHeight="1" x14ac:dyDescent="0.15">
      <c r="B44" s="1183"/>
      <c r="C44" s="1184"/>
      <c r="D44" s="106"/>
      <c r="E44" s="1187" t="s">
        <v>36</v>
      </c>
      <c r="F44" s="1187"/>
      <c r="G44" s="1187"/>
      <c r="H44" s="1188"/>
      <c r="I44" s="358">
        <v>124</v>
      </c>
      <c r="J44" s="359">
        <v>100</v>
      </c>
      <c r="K44" s="359">
        <v>81</v>
      </c>
      <c r="L44" s="359">
        <v>74</v>
      </c>
      <c r="M44" s="360">
        <v>65</v>
      </c>
    </row>
    <row r="45" spans="2:13" ht="27.75" customHeight="1" x14ac:dyDescent="0.15">
      <c r="B45" s="1183"/>
      <c r="C45" s="1184"/>
      <c r="D45" s="106"/>
      <c r="E45" s="1187" t="s">
        <v>37</v>
      </c>
      <c r="F45" s="1187"/>
      <c r="G45" s="1187"/>
      <c r="H45" s="1188"/>
      <c r="I45" s="358">
        <v>1352</v>
      </c>
      <c r="J45" s="359">
        <v>1228</v>
      </c>
      <c r="K45" s="359">
        <v>1154</v>
      </c>
      <c r="L45" s="359">
        <v>1062</v>
      </c>
      <c r="M45" s="360">
        <v>958</v>
      </c>
    </row>
    <row r="46" spans="2:13" ht="27.75" customHeight="1" x14ac:dyDescent="0.15">
      <c r="B46" s="1183"/>
      <c r="C46" s="1184"/>
      <c r="D46" s="107"/>
      <c r="E46" s="1187" t="s">
        <v>38</v>
      </c>
      <c r="F46" s="1187"/>
      <c r="G46" s="1187"/>
      <c r="H46" s="1188"/>
      <c r="I46" s="358" t="s">
        <v>525</v>
      </c>
      <c r="J46" s="359" t="s">
        <v>525</v>
      </c>
      <c r="K46" s="359" t="s">
        <v>525</v>
      </c>
      <c r="L46" s="359" t="s">
        <v>525</v>
      </c>
      <c r="M46" s="360" t="s">
        <v>525</v>
      </c>
    </row>
    <row r="47" spans="2:13" ht="27.75" customHeight="1" x14ac:dyDescent="0.15">
      <c r="B47" s="1183"/>
      <c r="C47" s="1184"/>
      <c r="D47" s="108"/>
      <c r="E47" s="1197" t="s">
        <v>39</v>
      </c>
      <c r="F47" s="1198"/>
      <c r="G47" s="1198"/>
      <c r="H47" s="1199"/>
      <c r="I47" s="358" t="s">
        <v>525</v>
      </c>
      <c r="J47" s="359" t="s">
        <v>525</v>
      </c>
      <c r="K47" s="359" t="s">
        <v>525</v>
      </c>
      <c r="L47" s="359" t="s">
        <v>525</v>
      </c>
      <c r="M47" s="360" t="s">
        <v>525</v>
      </c>
    </row>
    <row r="48" spans="2:13" ht="27.75" customHeight="1" x14ac:dyDescent="0.15">
      <c r="B48" s="1183"/>
      <c r="C48" s="1184"/>
      <c r="D48" s="106"/>
      <c r="E48" s="1187" t="s">
        <v>40</v>
      </c>
      <c r="F48" s="1187"/>
      <c r="G48" s="1187"/>
      <c r="H48" s="1188"/>
      <c r="I48" s="358" t="s">
        <v>525</v>
      </c>
      <c r="J48" s="359" t="s">
        <v>525</v>
      </c>
      <c r="K48" s="359" t="s">
        <v>525</v>
      </c>
      <c r="L48" s="359" t="s">
        <v>525</v>
      </c>
      <c r="M48" s="360" t="s">
        <v>525</v>
      </c>
    </row>
    <row r="49" spans="2:13" ht="27.75" customHeight="1" x14ac:dyDescent="0.15">
      <c r="B49" s="1185"/>
      <c r="C49" s="1186"/>
      <c r="D49" s="106"/>
      <c r="E49" s="1187" t="s">
        <v>41</v>
      </c>
      <c r="F49" s="1187"/>
      <c r="G49" s="1187"/>
      <c r="H49" s="1188"/>
      <c r="I49" s="358" t="s">
        <v>525</v>
      </c>
      <c r="J49" s="359" t="s">
        <v>525</v>
      </c>
      <c r="K49" s="359" t="s">
        <v>525</v>
      </c>
      <c r="L49" s="359" t="s">
        <v>525</v>
      </c>
      <c r="M49" s="360" t="s">
        <v>525</v>
      </c>
    </row>
    <row r="50" spans="2:13" ht="27.75" customHeight="1" x14ac:dyDescent="0.15">
      <c r="B50" s="1181" t="s">
        <v>42</v>
      </c>
      <c r="C50" s="1182"/>
      <c r="D50" s="109"/>
      <c r="E50" s="1187" t="s">
        <v>43</v>
      </c>
      <c r="F50" s="1187"/>
      <c r="G50" s="1187"/>
      <c r="H50" s="1188"/>
      <c r="I50" s="358">
        <v>3670</v>
      </c>
      <c r="J50" s="359">
        <v>3884</v>
      </c>
      <c r="K50" s="359">
        <v>4040</v>
      </c>
      <c r="L50" s="359">
        <v>4576</v>
      </c>
      <c r="M50" s="360">
        <v>4834</v>
      </c>
    </row>
    <row r="51" spans="2:13" ht="27.75" customHeight="1" x14ac:dyDescent="0.15">
      <c r="B51" s="1183"/>
      <c r="C51" s="1184"/>
      <c r="D51" s="106"/>
      <c r="E51" s="1187" t="s">
        <v>44</v>
      </c>
      <c r="F51" s="1187"/>
      <c r="G51" s="1187"/>
      <c r="H51" s="1188"/>
      <c r="I51" s="358">
        <v>157</v>
      </c>
      <c r="J51" s="359">
        <v>134</v>
      </c>
      <c r="K51" s="359">
        <v>133</v>
      </c>
      <c r="L51" s="359">
        <v>117</v>
      </c>
      <c r="M51" s="360">
        <v>97</v>
      </c>
    </row>
    <row r="52" spans="2:13" ht="27.75" customHeight="1" x14ac:dyDescent="0.15">
      <c r="B52" s="1185"/>
      <c r="C52" s="1186"/>
      <c r="D52" s="106"/>
      <c r="E52" s="1187" t="s">
        <v>45</v>
      </c>
      <c r="F52" s="1187"/>
      <c r="G52" s="1187"/>
      <c r="H52" s="1188"/>
      <c r="I52" s="358">
        <v>6801</v>
      </c>
      <c r="J52" s="359">
        <v>6895</v>
      </c>
      <c r="K52" s="359">
        <v>6953</v>
      </c>
      <c r="L52" s="359">
        <v>6884</v>
      </c>
      <c r="M52" s="360">
        <v>7739</v>
      </c>
    </row>
    <row r="53" spans="2:13" ht="27.75" customHeight="1" thickBot="1" x14ac:dyDescent="0.2">
      <c r="B53" s="1189" t="s">
        <v>21</v>
      </c>
      <c r="C53" s="1190"/>
      <c r="D53" s="110"/>
      <c r="E53" s="1191" t="s">
        <v>46</v>
      </c>
      <c r="F53" s="1191"/>
      <c r="G53" s="1191"/>
      <c r="H53" s="1192"/>
      <c r="I53" s="361">
        <v>108</v>
      </c>
      <c r="J53" s="362">
        <v>-361</v>
      </c>
      <c r="K53" s="362">
        <v>-461</v>
      </c>
      <c r="L53" s="362">
        <v>-989</v>
      </c>
      <c r="M53" s="363">
        <v>-44</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afvY94MQ8F04t53esgctD/20Ons+OoB5aAIr1MJ8MoNp/A/UIbyQ0OTpSuFlBmZm2YInVp2G565OKlOo4OKp5Q==" saltValue="csg3H+CROurdgT3AqwG/A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I52" zoomScale="90" zoomScaleNormal="90" zoomScaleSheetLayoutView="100" workbookViewId="0">
      <selection activeCell="AQ116" sqref="AQ116"/>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568</v>
      </c>
      <c r="G54" s="119" t="s">
        <v>569</v>
      </c>
      <c r="H54" s="120" t="s">
        <v>570</v>
      </c>
    </row>
    <row r="55" spans="2:8" ht="52.5" customHeight="1" x14ac:dyDescent="0.15">
      <c r="B55" s="121"/>
      <c r="C55" s="1208" t="s">
        <v>49</v>
      </c>
      <c r="D55" s="1208"/>
      <c r="E55" s="1209"/>
      <c r="F55" s="122">
        <v>1939</v>
      </c>
      <c r="G55" s="122">
        <v>1932</v>
      </c>
      <c r="H55" s="123">
        <v>1933</v>
      </c>
    </row>
    <row r="56" spans="2:8" ht="52.5" customHeight="1" x14ac:dyDescent="0.15">
      <c r="B56" s="124"/>
      <c r="C56" s="1210" t="s">
        <v>50</v>
      </c>
      <c r="D56" s="1210"/>
      <c r="E56" s="1211"/>
      <c r="F56" s="125">
        <v>0</v>
      </c>
      <c r="G56" s="125">
        <v>169</v>
      </c>
      <c r="H56" s="126">
        <v>459</v>
      </c>
    </row>
    <row r="57" spans="2:8" ht="53.25" customHeight="1" x14ac:dyDescent="0.15">
      <c r="B57" s="124"/>
      <c r="C57" s="1212" t="s">
        <v>51</v>
      </c>
      <c r="D57" s="1212"/>
      <c r="E57" s="1213"/>
      <c r="F57" s="127">
        <v>2851</v>
      </c>
      <c r="G57" s="127">
        <v>3065</v>
      </c>
      <c r="H57" s="128">
        <v>3031</v>
      </c>
    </row>
    <row r="58" spans="2:8" ht="45.75" customHeight="1" x14ac:dyDescent="0.15">
      <c r="B58" s="129"/>
      <c r="C58" s="1200" t="s">
        <v>609</v>
      </c>
      <c r="D58" s="1201"/>
      <c r="E58" s="1202"/>
      <c r="F58" s="130">
        <v>558</v>
      </c>
      <c r="G58" s="131">
        <v>540</v>
      </c>
      <c r="H58" s="131">
        <v>522</v>
      </c>
    </row>
    <row r="59" spans="2:8" ht="45.75" customHeight="1" x14ac:dyDescent="0.15">
      <c r="B59" s="129"/>
      <c r="C59" s="1200" t="s">
        <v>610</v>
      </c>
      <c r="D59" s="1201"/>
      <c r="E59" s="1202"/>
      <c r="F59" s="130">
        <v>574</v>
      </c>
      <c r="G59" s="131">
        <v>624</v>
      </c>
      <c r="H59" s="131">
        <v>674</v>
      </c>
    </row>
    <row r="60" spans="2:8" ht="45.75" customHeight="1" x14ac:dyDescent="0.15">
      <c r="B60" s="129"/>
      <c r="C60" s="1200" t="s">
        <v>611</v>
      </c>
      <c r="D60" s="1201"/>
      <c r="E60" s="1202"/>
      <c r="F60" s="130">
        <v>324</v>
      </c>
      <c r="G60" s="131">
        <v>324</v>
      </c>
      <c r="H60" s="131">
        <v>324</v>
      </c>
    </row>
    <row r="61" spans="2:8" ht="45.75" customHeight="1" x14ac:dyDescent="0.15">
      <c r="B61" s="129"/>
      <c r="C61" s="1200" t="s">
        <v>612</v>
      </c>
      <c r="D61" s="1201"/>
      <c r="E61" s="1202"/>
      <c r="F61" s="130">
        <v>854</v>
      </c>
      <c r="G61" s="131">
        <v>988</v>
      </c>
      <c r="H61" s="131">
        <v>887</v>
      </c>
    </row>
    <row r="62" spans="2:8" ht="45.75" customHeight="1" thickBot="1" x14ac:dyDescent="0.2">
      <c r="B62" s="132"/>
      <c r="C62" s="1203" t="s">
        <v>613</v>
      </c>
      <c r="D62" s="1204"/>
      <c r="E62" s="1205"/>
      <c r="F62" s="133">
        <v>300</v>
      </c>
      <c r="G62" s="134">
        <v>300</v>
      </c>
      <c r="H62" s="134">
        <v>300</v>
      </c>
    </row>
    <row r="63" spans="2:8" ht="52.5" customHeight="1" thickBot="1" x14ac:dyDescent="0.2">
      <c r="B63" s="135"/>
      <c r="C63" s="1206" t="s">
        <v>52</v>
      </c>
      <c r="D63" s="1206"/>
      <c r="E63" s="1207"/>
      <c r="F63" s="136">
        <v>4791</v>
      </c>
      <c r="G63" s="136">
        <v>5165</v>
      </c>
      <c r="H63" s="137">
        <v>5423</v>
      </c>
    </row>
    <row r="64" spans="2:8" x14ac:dyDescent="0.15"/>
  </sheetData>
  <sheetProtection algorithmName="SHA-512" hashValue="R6pgLfLdQ6jCpGpT8dfJYxZlkD+jUN4EvQ505gOu/ex0t/zXwK856/F2Wd/iSvCCv5L5K7VK9Zy7WhxP4FPCuw==" saltValue="AXs5KnfHSxgsU9RuK2NE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563</v>
      </c>
      <c r="G2" s="151"/>
      <c r="H2" s="152"/>
    </row>
    <row r="3" spans="1:8" x14ac:dyDescent="0.15">
      <c r="A3" s="148" t="s">
        <v>556</v>
      </c>
      <c r="B3" s="153"/>
      <c r="C3" s="154"/>
      <c r="D3" s="155">
        <v>87522</v>
      </c>
      <c r="E3" s="156"/>
      <c r="F3" s="157">
        <v>88328</v>
      </c>
      <c r="G3" s="158"/>
      <c r="H3" s="159"/>
    </row>
    <row r="4" spans="1:8" x14ac:dyDescent="0.15">
      <c r="A4" s="160"/>
      <c r="B4" s="161"/>
      <c r="C4" s="162"/>
      <c r="D4" s="163">
        <v>69440</v>
      </c>
      <c r="E4" s="164"/>
      <c r="F4" s="165">
        <v>49013</v>
      </c>
      <c r="G4" s="166"/>
      <c r="H4" s="167"/>
    </row>
    <row r="5" spans="1:8" x14ac:dyDescent="0.15">
      <c r="A5" s="148" t="s">
        <v>558</v>
      </c>
      <c r="B5" s="153"/>
      <c r="C5" s="154"/>
      <c r="D5" s="155">
        <v>106235</v>
      </c>
      <c r="E5" s="156"/>
      <c r="F5" s="157">
        <v>103390</v>
      </c>
      <c r="G5" s="158"/>
      <c r="H5" s="159"/>
    </row>
    <row r="6" spans="1:8" x14ac:dyDescent="0.15">
      <c r="A6" s="160"/>
      <c r="B6" s="161"/>
      <c r="C6" s="162"/>
      <c r="D6" s="163">
        <v>57867</v>
      </c>
      <c r="E6" s="164"/>
      <c r="F6" s="165">
        <v>51269</v>
      </c>
      <c r="G6" s="166"/>
      <c r="H6" s="167"/>
    </row>
    <row r="7" spans="1:8" x14ac:dyDescent="0.15">
      <c r="A7" s="148" t="s">
        <v>559</v>
      </c>
      <c r="B7" s="153"/>
      <c r="C7" s="154"/>
      <c r="D7" s="155">
        <v>118870</v>
      </c>
      <c r="E7" s="156"/>
      <c r="F7" s="157">
        <v>125391</v>
      </c>
      <c r="G7" s="158"/>
      <c r="H7" s="159"/>
    </row>
    <row r="8" spans="1:8" x14ac:dyDescent="0.15">
      <c r="A8" s="160"/>
      <c r="B8" s="161"/>
      <c r="C8" s="162"/>
      <c r="D8" s="163">
        <v>91615</v>
      </c>
      <c r="E8" s="164"/>
      <c r="F8" s="165">
        <v>68516</v>
      </c>
      <c r="G8" s="166"/>
      <c r="H8" s="167"/>
    </row>
    <row r="9" spans="1:8" x14ac:dyDescent="0.15">
      <c r="A9" s="148" t="s">
        <v>560</v>
      </c>
      <c r="B9" s="153"/>
      <c r="C9" s="154"/>
      <c r="D9" s="155">
        <v>146758</v>
      </c>
      <c r="E9" s="156"/>
      <c r="F9" s="157">
        <v>138402</v>
      </c>
      <c r="G9" s="158"/>
      <c r="H9" s="159"/>
    </row>
    <row r="10" spans="1:8" x14ac:dyDescent="0.15">
      <c r="A10" s="160"/>
      <c r="B10" s="161"/>
      <c r="C10" s="162"/>
      <c r="D10" s="163">
        <v>96916</v>
      </c>
      <c r="E10" s="164"/>
      <c r="F10" s="165">
        <v>70652</v>
      </c>
      <c r="G10" s="166"/>
      <c r="H10" s="167"/>
    </row>
    <row r="11" spans="1:8" x14ac:dyDescent="0.15">
      <c r="A11" s="148" t="s">
        <v>561</v>
      </c>
      <c r="B11" s="153"/>
      <c r="C11" s="154"/>
      <c r="D11" s="155">
        <v>383661</v>
      </c>
      <c r="E11" s="156"/>
      <c r="F11" s="157">
        <v>146367</v>
      </c>
      <c r="G11" s="158"/>
      <c r="H11" s="159"/>
    </row>
    <row r="12" spans="1:8" x14ac:dyDescent="0.15">
      <c r="A12" s="160"/>
      <c r="B12" s="161"/>
      <c r="C12" s="168"/>
      <c r="D12" s="163">
        <v>331604</v>
      </c>
      <c r="E12" s="164"/>
      <c r="F12" s="165">
        <v>79441</v>
      </c>
      <c r="G12" s="166"/>
      <c r="H12" s="167"/>
    </row>
    <row r="13" spans="1:8" x14ac:dyDescent="0.15">
      <c r="A13" s="148"/>
      <c r="B13" s="153"/>
      <c r="C13" s="169"/>
      <c r="D13" s="170">
        <v>168609</v>
      </c>
      <c r="E13" s="171"/>
      <c r="F13" s="172">
        <v>120376</v>
      </c>
      <c r="G13" s="173"/>
      <c r="H13" s="159"/>
    </row>
    <row r="14" spans="1:8" x14ac:dyDescent="0.15">
      <c r="A14" s="160"/>
      <c r="B14" s="161"/>
      <c r="C14" s="162"/>
      <c r="D14" s="163">
        <v>129488</v>
      </c>
      <c r="E14" s="164"/>
      <c r="F14" s="165">
        <v>63778</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3.64</v>
      </c>
      <c r="C19" s="174">
        <f>ROUND(VALUE(SUBSTITUTE(実質収支比率等に係る経年分析!G$48,"▲","-")),2)</f>
        <v>2.39</v>
      </c>
      <c r="D19" s="174">
        <f>ROUND(VALUE(SUBSTITUTE(実質収支比率等に係る経年分析!H$48,"▲","-")),2)</f>
        <v>3.47</v>
      </c>
      <c r="E19" s="174">
        <f>ROUND(VALUE(SUBSTITUTE(実質収支比率等に係る経年分析!I$48,"▲","-")),2)</f>
        <v>6.48</v>
      </c>
      <c r="F19" s="174">
        <f>ROUND(VALUE(SUBSTITUTE(実質収支比率等に係る経年分析!J$48,"▲","-")),2)</f>
        <v>3.82</v>
      </c>
    </row>
    <row r="20" spans="1:11" x14ac:dyDescent="0.15">
      <c r="A20" s="174" t="s">
        <v>56</v>
      </c>
      <c r="B20" s="174">
        <f>ROUND(VALUE(SUBSTITUTE(実質収支比率等に係る経年分析!F$47,"▲","-")),2)</f>
        <v>44.16</v>
      </c>
      <c r="C20" s="174">
        <f>ROUND(VALUE(SUBSTITUTE(実質収支比率等に係る経年分析!G$47,"▲","-")),2)</f>
        <v>44.42</v>
      </c>
      <c r="D20" s="174">
        <f>ROUND(VALUE(SUBSTITUTE(実質収支比率等に係る経年分析!H$47,"▲","-")),2)</f>
        <v>41.16</v>
      </c>
      <c r="E20" s="174">
        <f>ROUND(VALUE(SUBSTITUTE(実質収支比率等に係る経年分析!I$47,"▲","-")),2)</f>
        <v>37.68</v>
      </c>
      <c r="F20" s="174">
        <f>ROUND(VALUE(SUBSTITUTE(実質収支比率等に係る経年分析!J$47,"▲","-")),2)</f>
        <v>39.090000000000003</v>
      </c>
    </row>
    <row r="21" spans="1:11" x14ac:dyDescent="0.15">
      <c r="A21" s="174" t="s">
        <v>57</v>
      </c>
      <c r="B21" s="174">
        <f>IF(ISNUMBER(VALUE(SUBSTITUTE(実質収支比率等に係る経年分析!F$49,"▲","-"))),ROUND(VALUE(SUBSTITUTE(実質収支比率等に係る経年分析!F$49,"▲","-")),2),NA())</f>
        <v>-4.8</v>
      </c>
      <c r="C21" s="174">
        <f>IF(ISNUMBER(VALUE(SUBSTITUTE(実質収支比率等に係る経年分析!G$49,"▲","-"))),ROUND(VALUE(SUBSTITUTE(実質収支比率等に係る経年分析!G$49,"▲","-")),2),NA())</f>
        <v>-0.57999999999999996</v>
      </c>
      <c r="D21" s="174">
        <f>IF(ISNUMBER(VALUE(SUBSTITUTE(実質収支比率等に係る経年分析!H$49,"▲","-"))),ROUND(VALUE(SUBSTITUTE(実質収支比率等に係る経年分析!H$49,"▲","-")),2),NA())</f>
        <v>0.39</v>
      </c>
      <c r="E21" s="174">
        <f>IF(ISNUMBER(VALUE(SUBSTITUTE(実質収支比率等に係る経年分析!I$49,"▲","-"))),ROUND(VALUE(SUBSTITUTE(実質収支比率等に係る経年分析!I$49,"▲","-")),2),NA())</f>
        <v>3.15</v>
      </c>
      <c r="F21" s="174">
        <f>IF(ISNUMBER(VALUE(SUBSTITUTE(実質収支比率等に係る経年分析!J$49,"▲","-"))),ROUND(VALUE(SUBSTITUTE(実質収支比率等に係る経年分析!J$49,"▲","-")),2),NA())</f>
        <v>-2.87</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0.76</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0.05</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後期高齢者医療保険特別会計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7.0000000000000007E-2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7.0000000000000007E-2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0.06</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0.09</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7.0000000000000007E-2</v>
      </c>
    </row>
    <row r="30" spans="1:11" x14ac:dyDescent="0.15">
      <c r="A30" s="175" t="str">
        <f>IF(連結実質赤字比率に係る赤字・黒字の構成分析!C$40="",NA(),連結実質赤字比率に係る赤字・黒字の構成分析!C$40)</f>
        <v>公共浄化槽等整備推進事業特別会計</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0.09</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0.71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0.98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0.14000000000000001</v>
      </c>
    </row>
    <row r="32" spans="1:11" x14ac:dyDescent="0.15">
      <c r="A32" s="175" t="str">
        <f>IF(連結実質赤字比率に係る赤字・黒字の構成分析!C$38="",NA(),連結実質赤字比率に係る赤字・黒字の構成分析!C$38)</f>
        <v>農業集落排水事業特別会計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0.48</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1.81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1.56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0.83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0.37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1.42</v>
      </c>
    </row>
    <row r="34" spans="1:16" x14ac:dyDescent="0.15">
      <c r="A34" s="175" t="str">
        <f>IF(連結実質赤字比率に係る赤字・黒字の構成分析!C$36="",NA(),連結実質赤字比率に係る赤字・黒字の構成分析!C$36)</f>
        <v>病院事業会計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2.2000000000000002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2.06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3.05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2.96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3.4</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2.87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2.38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3.46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6.47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3.81</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4.49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4.47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4.3899999999999997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4.0999999999999996</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742</v>
      </c>
      <c r="E42" s="176"/>
      <c r="F42" s="176"/>
      <c r="G42" s="176">
        <f>'実質公債費比率（分子）の構造'!L$52</f>
        <v>743</v>
      </c>
      <c r="H42" s="176"/>
      <c r="I42" s="176"/>
      <c r="J42" s="176">
        <f>'実質公債費比率（分子）の構造'!M$52</f>
        <v>727</v>
      </c>
      <c r="K42" s="176"/>
      <c r="L42" s="176"/>
      <c r="M42" s="176">
        <f>'実質公債費比率（分子）の構造'!N$52</f>
        <v>825</v>
      </c>
      <c r="N42" s="176"/>
      <c r="O42" s="176"/>
      <c r="P42" s="176">
        <f>'実質公債費比率（分子）の構造'!O$52</f>
        <v>816</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23</v>
      </c>
      <c r="C44" s="176"/>
      <c r="D44" s="176"/>
      <c r="E44" s="176">
        <f>'実質公債費比率（分子）の構造'!L$50</f>
        <v>20</v>
      </c>
      <c r="F44" s="176"/>
      <c r="G44" s="176"/>
      <c r="H44" s="176">
        <f>'実質公債費比率（分子）の構造'!M$50</f>
        <v>20</v>
      </c>
      <c r="I44" s="176"/>
      <c r="J44" s="176"/>
      <c r="K44" s="176">
        <f>'実質公債費比率（分子）の構造'!N$50</f>
        <v>9</v>
      </c>
      <c r="L44" s="176"/>
      <c r="M44" s="176"/>
      <c r="N44" s="176">
        <f>'実質公債費比率（分子）の構造'!O$50</f>
        <v>7</v>
      </c>
      <c r="O44" s="176"/>
      <c r="P44" s="176"/>
    </row>
    <row r="45" spans="1:16" x14ac:dyDescent="0.15">
      <c r="A45" s="176" t="s">
        <v>67</v>
      </c>
      <c r="B45" s="176">
        <f>'実質公債費比率（分子）の構造'!K$49</f>
        <v>21</v>
      </c>
      <c r="C45" s="176"/>
      <c r="D45" s="176"/>
      <c r="E45" s="176">
        <f>'実質公債費比率（分子）の構造'!L$49</f>
        <v>7</v>
      </c>
      <c r="F45" s="176"/>
      <c r="G45" s="176"/>
      <c r="H45" s="176">
        <f>'実質公債費比率（分子）の構造'!M$49</f>
        <v>8</v>
      </c>
      <c r="I45" s="176"/>
      <c r="J45" s="176"/>
      <c r="K45" s="176">
        <f>'実質公債費比率（分子）の構造'!N$49</f>
        <v>8</v>
      </c>
      <c r="L45" s="176"/>
      <c r="M45" s="176"/>
      <c r="N45" s="176">
        <f>'実質公債費比率（分子）の構造'!O$49</f>
        <v>11</v>
      </c>
      <c r="O45" s="176"/>
      <c r="P45" s="176"/>
    </row>
    <row r="46" spans="1:16" x14ac:dyDescent="0.15">
      <c r="A46" s="176" t="s">
        <v>68</v>
      </c>
      <c r="B46" s="176">
        <f>'実質公債費比率（分子）の構造'!K$48</f>
        <v>148</v>
      </c>
      <c r="C46" s="176"/>
      <c r="D46" s="176"/>
      <c r="E46" s="176">
        <f>'実質公債費比率（分子）の構造'!L$48</f>
        <v>143</v>
      </c>
      <c r="F46" s="176"/>
      <c r="G46" s="176"/>
      <c r="H46" s="176">
        <f>'実質公債費比率（分子）の構造'!M$48</f>
        <v>143</v>
      </c>
      <c r="I46" s="176"/>
      <c r="J46" s="176"/>
      <c r="K46" s="176">
        <f>'実質公債費比率（分子）の構造'!N$48</f>
        <v>139</v>
      </c>
      <c r="L46" s="176"/>
      <c r="M46" s="176"/>
      <c r="N46" s="176">
        <f>'実質公債費比率（分子）の構造'!O$48</f>
        <v>144</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765</v>
      </c>
      <c r="C49" s="176"/>
      <c r="D49" s="176"/>
      <c r="E49" s="176">
        <f>'実質公債費比率（分子）の構造'!L$45</f>
        <v>801</v>
      </c>
      <c r="F49" s="176"/>
      <c r="G49" s="176"/>
      <c r="H49" s="176">
        <f>'実質公債費比率（分子）の構造'!M$45</f>
        <v>788</v>
      </c>
      <c r="I49" s="176"/>
      <c r="J49" s="176"/>
      <c r="K49" s="176">
        <f>'実質公債費比率（分子）の構造'!N$45</f>
        <v>943</v>
      </c>
      <c r="L49" s="176"/>
      <c r="M49" s="176"/>
      <c r="N49" s="176">
        <f>'実質公債費比率（分子）の構造'!O$45</f>
        <v>950</v>
      </c>
      <c r="O49" s="176"/>
      <c r="P49" s="176"/>
    </row>
    <row r="50" spans="1:16" x14ac:dyDescent="0.15">
      <c r="A50" s="176" t="s">
        <v>72</v>
      </c>
      <c r="B50" s="176" t="e">
        <f>NA()</f>
        <v>#N/A</v>
      </c>
      <c r="C50" s="176">
        <f>IF(ISNUMBER('実質公債費比率（分子）の構造'!K$53),'実質公債費比率（分子）の構造'!K$53,NA())</f>
        <v>215</v>
      </c>
      <c r="D50" s="176" t="e">
        <f>NA()</f>
        <v>#N/A</v>
      </c>
      <c r="E50" s="176" t="e">
        <f>NA()</f>
        <v>#N/A</v>
      </c>
      <c r="F50" s="176">
        <f>IF(ISNUMBER('実質公債費比率（分子）の構造'!L$53),'実質公債費比率（分子）の構造'!L$53,NA())</f>
        <v>228</v>
      </c>
      <c r="G50" s="176" t="e">
        <f>NA()</f>
        <v>#N/A</v>
      </c>
      <c r="H50" s="176" t="e">
        <f>NA()</f>
        <v>#N/A</v>
      </c>
      <c r="I50" s="176">
        <f>IF(ISNUMBER('実質公債費比率（分子）の構造'!M$53),'実質公債費比率（分子）の構造'!M$53,NA())</f>
        <v>232</v>
      </c>
      <c r="J50" s="176" t="e">
        <f>NA()</f>
        <v>#N/A</v>
      </c>
      <c r="K50" s="176" t="e">
        <f>NA()</f>
        <v>#N/A</v>
      </c>
      <c r="L50" s="176">
        <f>IF(ISNUMBER('実質公債費比率（分子）の構造'!N$53),'実質公債費比率（分子）の構造'!N$53,NA())</f>
        <v>274</v>
      </c>
      <c r="M50" s="176" t="e">
        <f>NA()</f>
        <v>#N/A</v>
      </c>
      <c r="N50" s="176" t="e">
        <f>NA()</f>
        <v>#N/A</v>
      </c>
      <c r="O50" s="176">
        <f>IF(ISNUMBER('実質公債費比率（分子）の構造'!O$53),'実質公債費比率（分子）の構造'!O$53,NA())</f>
        <v>296</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45</v>
      </c>
      <c r="B56" s="175"/>
      <c r="C56" s="175"/>
      <c r="D56" s="175">
        <f>'将来負担比率（分子）の構造'!I$52</f>
        <v>6801</v>
      </c>
      <c r="E56" s="175"/>
      <c r="F56" s="175"/>
      <c r="G56" s="175">
        <f>'将来負担比率（分子）の構造'!J$52</f>
        <v>6895</v>
      </c>
      <c r="H56" s="175"/>
      <c r="I56" s="175"/>
      <c r="J56" s="175">
        <f>'将来負担比率（分子）の構造'!K$52</f>
        <v>6953</v>
      </c>
      <c r="K56" s="175"/>
      <c r="L56" s="175"/>
      <c r="M56" s="175">
        <f>'将来負担比率（分子）の構造'!L$52</f>
        <v>6884</v>
      </c>
      <c r="N56" s="175"/>
      <c r="O56" s="175"/>
      <c r="P56" s="175">
        <f>'将来負担比率（分子）の構造'!M$52</f>
        <v>7739</v>
      </c>
    </row>
    <row r="57" spans="1:16" x14ac:dyDescent="0.15">
      <c r="A57" s="175" t="s">
        <v>44</v>
      </c>
      <c r="B57" s="175"/>
      <c r="C57" s="175"/>
      <c r="D57" s="175">
        <f>'将来負担比率（分子）の構造'!I$51</f>
        <v>157</v>
      </c>
      <c r="E57" s="175"/>
      <c r="F57" s="175"/>
      <c r="G57" s="175">
        <f>'将来負担比率（分子）の構造'!J$51</f>
        <v>134</v>
      </c>
      <c r="H57" s="175"/>
      <c r="I57" s="175"/>
      <c r="J57" s="175">
        <f>'将来負担比率（分子）の構造'!K$51</f>
        <v>133</v>
      </c>
      <c r="K57" s="175"/>
      <c r="L57" s="175"/>
      <c r="M57" s="175">
        <f>'将来負担比率（分子）の構造'!L$51</f>
        <v>117</v>
      </c>
      <c r="N57" s="175"/>
      <c r="O57" s="175"/>
      <c r="P57" s="175">
        <f>'将来負担比率（分子）の構造'!M$51</f>
        <v>97</v>
      </c>
    </row>
    <row r="58" spans="1:16" x14ac:dyDescent="0.15">
      <c r="A58" s="175" t="s">
        <v>43</v>
      </c>
      <c r="B58" s="175"/>
      <c r="C58" s="175"/>
      <c r="D58" s="175">
        <f>'将来負担比率（分子）の構造'!I$50</f>
        <v>3670</v>
      </c>
      <c r="E58" s="175"/>
      <c r="F58" s="175"/>
      <c r="G58" s="175">
        <f>'将来負担比率（分子）の構造'!J$50</f>
        <v>3884</v>
      </c>
      <c r="H58" s="175"/>
      <c r="I58" s="175"/>
      <c r="J58" s="175">
        <f>'将来負担比率（分子）の構造'!K$50</f>
        <v>4040</v>
      </c>
      <c r="K58" s="175"/>
      <c r="L58" s="175"/>
      <c r="M58" s="175">
        <f>'将来負担比率（分子）の構造'!L$50</f>
        <v>4576</v>
      </c>
      <c r="N58" s="175"/>
      <c r="O58" s="175"/>
      <c r="P58" s="175">
        <f>'将来負担比率（分子）の構造'!M$50</f>
        <v>4834</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1352</v>
      </c>
      <c r="C62" s="175"/>
      <c r="D62" s="175"/>
      <c r="E62" s="175">
        <f>'将来負担比率（分子）の構造'!J$45</f>
        <v>1228</v>
      </c>
      <c r="F62" s="175"/>
      <c r="G62" s="175"/>
      <c r="H62" s="175">
        <f>'将来負担比率（分子）の構造'!K$45</f>
        <v>1154</v>
      </c>
      <c r="I62" s="175"/>
      <c r="J62" s="175"/>
      <c r="K62" s="175">
        <f>'将来負担比率（分子）の構造'!L$45</f>
        <v>1062</v>
      </c>
      <c r="L62" s="175"/>
      <c r="M62" s="175"/>
      <c r="N62" s="175">
        <f>'将来負担比率（分子）の構造'!M$45</f>
        <v>958</v>
      </c>
      <c r="O62" s="175"/>
      <c r="P62" s="175"/>
    </row>
    <row r="63" spans="1:16" x14ac:dyDescent="0.15">
      <c r="A63" s="175" t="s">
        <v>36</v>
      </c>
      <c r="B63" s="175">
        <f>'将来負担比率（分子）の構造'!I$44</f>
        <v>124</v>
      </c>
      <c r="C63" s="175"/>
      <c r="D63" s="175"/>
      <c r="E63" s="175">
        <f>'将来負担比率（分子）の構造'!J$44</f>
        <v>100</v>
      </c>
      <c r="F63" s="175"/>
      <c r="G63" s="175"/>
      <c r="H63" s="175">
        <f>'将来負担比率（分子）の構造'!K$44</f>
        <v>81</v>
      </c>
      <c r="I63" s="175"/>
      <c r="J63" s="175"/>
      <c r="K63" s="175">
        <f>'将来負担比率（分子）の構造'!L$44</f>
        <v>74</v>
      </c>
      <c r="L63" s="175"/>
      <c r="M63" s="175"/>
      <c r="N63" s="175">
        <f>'将来負担比率（分子）の構造'!M$44</f>
        <v>65</v>
      </c>
      <c r="O63" s="175"/>
      <c r="P63" s="175"/>
    </row>
    <row r="64" spans="1:16" x14ac:dyDescent="0.15">
      <c r="A64" s="175" t="s">
        <v>35</v>
      </c>
      <c r="B64" s="175">
        <f>'将来負担比率（分子）の構造'!I$43</f>
        <v>1264</v>
      </c>
      <c r="C64" s="175"/>
      <c r="D64" s="175"/>
      <c r="E64" s="175">
        <f>'将来負担比率（分子）の構造'!J$43</f>
        <v>1182</v>
      </c>
      <c r="F64" s="175"/>
      <c r="G64" s="175"/>
      <c r="H64" s="175">
        <f>'将来負担比率（分子）の構造'!K$43</f>
        <v>1162</v>
      </c>
      <c r="I64" s="175"/>
      <c r="J64" s="175"/>
      <c r="K64" s="175">
        <f>'将来負担比率（分子）の構造'!L$43</f>
        <v>1132</v>
      </c>
      <c r="L64" s="175"/>
      <c r="M64" s="175"/>
      <c r="N64" s="175">
        <f>'将来負担比率（分子）の構造'!M$43</f>
        <v>1174</v>
      </c>
      <c r="O64" s="175"/>
      <c r="P64" s="175"/>
    </row>
    <row r="65" spans="1:16" x14ac:dyDescent="0.15">
      <c r="A65" s="175" t="s">
        <v>34</v>
      </c>
      <c r="B65" s="175">
        <f>'将来負担比率（分子）の構造'!I$42</f>
        <v>73</v>
      </c>
      <c r="C65" s="175"/>
      <c r="D65" s="175"/>
      <c r="E65" s="175">
        <f>'将来負担比率（分子）の構造'!J$42</f>
        <v>54</v>
      </c>
      <c r="F65" s="175"/>
      <c r="G65" s="175"/>
      <c r="H65" s="175">
        <f>'将来負担比率（分子）の構造'!K$42</f>
        <v>34</v>
      </c>
      <c r="I65" s="175"/>
      <c r="J65" s="175"/>
      <c r="K65" s="175">
        <f>'将来負担比率（分子）の構造'!L$42</f>
        <v>43</v>
      </c>
      <c r="L65" s="175"/>
      <c r="M65" s="175"/>
      <c r="N65" s="175">
        <f>'将来負担比率（分子）の構造'!M$42</f>
        <v>36</v>
      </c>
      <c r="O65" s="175"/>
      <c r="P65" s="175"/>
    </row>
    <row r="66" spans="1:16" x14ac:dyDescent="0.15">
      <c r="A66" s="175" t="s">
        <v>33</v>
      </c>
      <c r="B66" s="175">
        <f>'将来負担比率（分子）の構造'!I$41</f>
        <v>7923</v>
      </c>
      <c r="C66" s="175"/>
      <c r="D66" s="175"/>
      <c r="E66" s="175">
        <f>'将来負担比率（分子）の構造'!J$41</f>
        <v>7988</v>
      </c>
      <c r="F66" s="175"/>
      <c r="G66" s="175"/>
      <c r="H66" s="175">
        <f>'将来負担比率（分子）の構造'!K$41</f>
        <v>8233</v>
      </c>
      <c r="I66" s="175"/>
      <c r="J66" s="175"/>
      <c r="K66" s="175">
        <f>'将来負担比率（分子）の構造'!L$41</f>
        <v>8277</v>
      </c>
      <c r="L66" s="175"/>
      <c r="M66" s="175"/>
      <c r="N66" s="175">
        <f>'将来負担比率（分子）の構造'!M$41</f>
        <v>10393</v>
      </c>
      <c r="O66" s="175"/>
      <c r="P66" s="175"/>
    </row>
    <row r="67" spans="1:16" x14ac:dyDescent="0.15">
      <c r="A67" s="175" t="s">
        <v>76</v>
      </c>
      <c r="B67" s="175" t="e">
        <f>NA()</f>
        <v>#N/A</v>
      </c>
      <c r="C67" s="175">
        <f>IF(ISNUMBER('将来負担比率（分子）の構造'!I$53), IF('将来負担比率（分子）の構造'!I$53 &lt; 0, 0, '将来負担比率（分子）の構造'!I$53), NA())</f>
        <v>108</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1939</v>
      </c>
      <c r="C72" s="179">
        <f>基金残高に係る経年分析!G55</f>
        <v>1932</v>
      </c>
      <c r="D72" s="179">
        <f>基金残高に係る経年分析!H55</f>
        <v>1933</v>
      </c>
    </row>
    <row r="73" spans="1:16" x14ac:dyDescent="0.15">
      <c r="A73" s="178" t="s">
        <v>79</v>
      </c>
      <c r="B73" s="179">
        <f>基金残高に係る経年分析!F56</f>
        <v>0</v>
      </c>
      <c r="C73" s="179">
        <f>基金残高に係る経年分析!G56</f>
        <v>169</v>
      </c>
      <c r="D73" s="179">
        <f>基金残高に係る経年分析!H56</f>
        <v>459</v>
      </c>
    </row>
    <row r="74" spans="1:16" x14ac:dyDescent="0.15">
      <c r="A74" s="178" t="s">
        <v>80</v>
      </c>
      <c r="B74" s="179">
        <f>基金残高に係る経年分析!F57</f>
        <v>2851</v>
      </c>
      <c r="C74" s="179">
        <f>基金残高に係る経年分析!G57</f>
        <v>3065</v>
      </c>
      <c r="D74" s="179">
        <f>基金残高に係る経年分析!H57</f>
        <v>3031</v>
      </c>
    </row>
  </sheetData>
  <sheetProtection algorithmName="SHA-512" hashValue="q5oh89IUEHch2BsCnkjWE4auhZdVouji4X8H8wrsweanH1xlSYD39qkAmB7xlpNeauN4COVYwPIniagSmzJscA==" saltValue="IL29EJiGwM3syX2qbVdeo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3" workbookViewId="0">
      <selection activeCell="AQ116" sqref="AQ116"/>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213</v>
      </c>
      <c r="DI1" s="718"/>
      <c r="DJ1" s="718"/>
      <c r="DK1" s="718"/>
      <c r="DL1" s="718"/>
      <c r="DM1" s="718"/>
      <c r="DN1" s="719"/>
      <c r="DO1" s="214"/>
      <c r="DP1" s="717" t="s">
        <v>214</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216</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217</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218</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219</v>
      </c>
      <c r="S4" s="674"/>
      <c r="T4" s="674"/>
      <c r="U4" s="674"/>
      <c r="V4" s="674"/>
      <c r="W4" s="674"/>
      <c r="X4" s="674"/>
      <c r="Y4" s="675"/>
      <c r="Z4" s="673" t="s">
        <v>220</v>
      </c>
      <c r="AA4" s="674"/>
      <c r="AB4" s="674"/>
      <c r="AC4" s="675"/>
      <c r="AD4" s="673" t="s">
        <v>221</v>
      </c>
      <c r="AE4" s="674"/>
      <c r="AF4" s="674"/>
      <c r="AG4" s="674"/>
      <c r="AH4" s="674"/>
      <c r="AI4" s="674"/>
      <c r="AJ4" s="674"/>
      <c r="AK4" s="675"/>
      <c r="AL4" s="673" t="s">
        <v>220</v>
      </c>
      <c r="AM4" s="674"/>
      <c r="AN4" s="674"/>
      <c r="AO4" s="675"/>
      <c r="AP4" s="720" t="s">
        <v>222</v>
      </c>
      <c r="AQ4" s="720"/>
      <c r="AR4" s="720"/>
      <c r="AS4" s="720"/>
      <c r="AT4" s="720"/>
      <c r="AU4" s="720"/>
      <c r="AV4" s="720"/>
      <c r="AW4" s="720"/>
      <c r="AX4" s="720"/>
      <c r="AY4" s="720"/>
      <c r="AZ4" s="720"/>
      <c r="BA4" s="720"/>
      <c r="BB4" s="720"/>
      <c r="BC4" s="720"/>
      <c r="BD4" s="720"/>
      <c r="BE4" s="720"/>
      <c r="BF4" s="720"/>
      <c r="BG4" s="720" t="s">
        <v>223</v>
      </c>
      <c r="BH4" s="720"/>
      <c r="BI4" s="720"/>
      <c r="BJ4" s="720"/>
      <c r="BK4" s="720"/>
      <c r="BL4" s="720"/>
      <c r="BM4" s="720"/>
      <c r="BN4" s="720"/>
      <c r="BO4" s="720" t="s">
        <v>220</v>
      </c>
      <c r="BP4" s="720"/>
      <c r="BQ4" s="720"/>
      <c r="BR4" s="720"/>
      <c r="BS4" s="720" t="s">
        <v>224</v>
      </c>
      <c r="BT4" s="720"/>
      <c r="BU4" s="720"/>
      <c r="BV4" s="720"/>
      <c r="BW4" s="720"/>
      <c r="BX4" s="720"/>
      <c r="BY4" s="720"/>
      <c r="BZ4" s="720"/>
      <c r="CA4" s="720"/>
      <c r="CB4" s="720"/>
      <c r="CD4" s="673" t="s">
        <v>225</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226</v>
      </c>
      <c r="C5" s="680"/>
      <c r="D5" s="680"/>
      <c r="E5" s="680"/>
      <c r="F5" s="680"/>
      <c r="G5" s="680"/>
      <c r="H5" s="680"/>
      <c r="I5" s="680"/>
      <c r="J5" s="680"/>
      <c r="K5" s="680"/>
      <c r="L5" s="680"/>
      <c r="M5" s="680"/>
      <c r="N5" s="680"/>
      <c r="O5" s="680"/>
      <c r="P5" s="680"/>
      <c r="Q5" s="681"/>
      <c r="R5" s="676">
        <v>915534</v>
      </c>
      <c r="S5" s="677"/>
      <c r="T5" s="677"/>
      <c r="U5" s="677"/>
      <c r="V5" s="677"/>
      <c r="W5" s="677"/>
      <c r="X5" s="677"/>
      <c r="Y5" s="702"/>
      <c r="Z5" s="715">
        <v>8.4</v>
      </c>
      <c r="AA5" s="715"/>
      <c r="AB5" s="715"/>
      <c r="AC5" s="715"/>
      <c r="AD5" s="716">
        <v>915534</v>
      </c>
      <c r="AE5" s="716"/>
      <c r="AF5" s="716"/>
      <c r="AG5" s="716"/>
      <c r="AH5" s="716"/>
      <c r="AI5" s="716"/>
      <c r="AJ5" s="716"/>
      <c r="AK5" s="716"/>
      <c r="AL5" s="703">
        <v>18.600000000000001</v>
      </c>
      <c r="AM5" s="685"/>
      <c r="AN5" s="685"/>
      <c r="AO5" s="704"/>
      <c r="AP5" s="679" t="s">
        <v>227</v>
      </c>
      <c r="AQ5" s="680"/>
      <c r="AR5" s="680"/>
      <c r="AS5" s="680"/>
      <c r="AT5" s="680"/>
      <c r="AU5" s="680"/>
      <c r="AV5" s="680"/>
      <c r="AW5" s="680"/>
      <c r="AX5" s="680"/>
      <c r="AY5" s="680"/>
      <c r="AZ5" s="680"/>
      <c r="BA5" s="680"/>
      <c r="BB5" s="680"/>
      <c r="BC5" s="680"/>
      <c r="BD5" s="680"/>
      <c r="BE5" s="680"/>
      <c r="BF5" s="681"/>
      <c r="BG5" s="621">
        <v>915534</v>
      </c>
      <c r="BH5" s="622"/>
      <c r="BI5" s="622"/>
      <c r="BJ5" s="622"/>
      <c r="BK5" s="622"/>
      <c r="BL5" s="622"/>
      <c r="BM5" s="622"/>
      <c r="BN5" s="623"/>
      <c r="BO5" s="659">
        <v>100</v>
      </c>
      <c r="BP5" s="659"/>
      <c r="BQ5" s="659"/>
      <c r="BR5" s="659"/>
      <c r="BS5" s="660" t="s">
        <v>228</v>
      </c>
      <c r="BT5" s="660"/>
      <c r="BU5" s="660"/>
      <c r="BV5" s="660"/>
      <c r="BW5" s="660"/>
      <c r="BX5" s="660"/>
      <c r="BY5" s="660"/>
      <c r="BZ5" s="660"/>
      <c r="CA5" s="660"/>
      <c r="CB5" s="700"/>
      <c r="CD5" s="673" t="s">
        <v>222</v>
      </c>
      <c r="CE5" s="674"/>
      <c r="CF5" s="674"/>
      <c r="CG5" s="674"/>
      <c r="CH5" s="674"/>
      <c r="CI5" s="674"/>
      <c r="CJ5" s="674"/>
      <c r="CK5" s="674"/>
      <c r="CL5" s="674"/>
      <c r="CM5" s="674"/>
      <c r="CN5" s="674"/>
      <c r="CO5" s="674"/>
      <c r="CP5" s="674"/>
      <c r="CQ5" s="675"/>
      <c r="CR5" s="673" t="s">
        <v>229</v>
      </c>
      <c r="CS5" s="674"/>
      <c r="CT5" s="674"/>
      <c r="CU5" s="674"/>
      <c r="CV5" s="674"/>
      <c r="CW5" s="674"/>
      <c r="CX5" s="674"/>
      <c r="CY5" s="675"/>
      <c r="CZ5" s="673" t="s">
        <v>220</v>
      </c>
      <c r="DA5" s="674"/>
      <c r="DB5" s="674"/>
      <c r="DC5" s="675"/>
      <c r="DD5" s="673" t="s">
        <v>230</v>
      </c>
      <c r="DE5" s="674"/>
      <c r="DF5" s="674"/>
      <c r="DG5" s="674"/>
      <c r="DH5" s="674"/>
      <c r="DI5" s="674"/>
      <c r="DJ5" s="674"/>
      <c r="DK5" s="674"/>
      <c r="DL5" s="674"/>
      <c r="DM5" s="674"/>
      <c r="DN5" s="674"/>
      <c r="DO5" s="674"/>
      <c r="DP5" s="675"/>
      <c r="DQ5" s="673" t="s">
        <v>231</v>
      </c>
      <c r="DR5" s="674"/>
      <c r="DS5" s="674"/>
      <c r="DT5" s="674"/>
      <c r="DU5" s="674"/>
      <c r="DV5" s="674"/>
      <c r="DW5" s="674"/>
      <c r="DX5" s="674"/>
      <c r="DY5" s="674"/>
      <c r="DZ5" s="674"/>
      <c r="EA5" s="674"/>
      <c r="EB5" s="674"/>
      <c r="EC5" s="675"/>
    </row>
    <row r="6" spans="2:143" ht="11.25" customHeight="1" x14ac:dyDescent="0.15">
      <c r="B6" s="618" t="s">
        <v>232</v>
      </c>
      <c r="C6" s="619"/>
      <c r="D6" s="619"/>
      <c r="E6" s="619"/>
      <c r="F6" s="619"/>
      <c r="G6" s="619"/>
      <c r="H6" s="619"/>
      <c r="I6" s="619"/>
      <c r="J6" s="619"/>
      <c r="K6" s="619"/>
      <c r="L6" s="619"/>
      <c r="M6" s="619"/>
      <c r="N6" s="619"/>
      <c r="O6" s="619"/>
      <c r="P6" s="619"/>
      <c r="Q6" s="620"/>
      <c r="R6" s="621">
        <v>126703</v>
      </c>
      <c r="S6" s="622"/>
      <c r="T6" s="622"/>
      <c r="U6" s="622"/>
      <c r="V6" s="622"/>
      <c r="W6" s="622"/>
      <c r="X6" s="622"/>
      <c r="Y6" s="623"/>
      <c r="Z6" s="659">
        <v>1.2</v>
      </c>
      <c r="AA6" s="659"/>
      <c r="AB6" s="659"/>
      <c r="AC6" s="659"/>
      <c r="AD6" s="660">
        <v>126703</v>
      </c>
      <c r="AE6" s="660"/>
      <c r="AF6" s="660"/>
      <c r="AG6" s="660"/>
      <c r="AH6" s="660"/>
      <c r="AI6" s="660"/>
      <c r="AJ6" s="660"/>
      <c r="AK6" s="660"/>
      <c r="AL6" s="624">
        <v>2.6</v>
      </c>
      <c r="AM6" s="625"/>
      <c r="AN6" s="625"/>
      <c r="AO6" s="661"/>
      <c r="AP6" s="618" t="s">
        <v>233</v>
      </c>
      <c r="AQ6" s="619"/>
      <c r="AR6" s="619"/>
      <c r="AS6" s="619"/>
      <c r="AT6" s="619"/>
      <c r="AU6" s="619"/>
      <c r="AV6" s="619"/>
      <c r="AW6" s="619"/>
      <c r="AX6" s="619"/>
      <c r="AY6" s="619"/>
      <c r="AZ6" s="619"/>
      <c r="BA6" s="619"/>
      <c r="BB6" s="619"/>
      <c r="BC6" s="619"/>
      <c r="BD6" s="619"/>
      <c r="BE6" s="619"/>
      <c r="BF6" s="620"/>
      <c r="BG6" s="621">
        <v>915534</v>
      </c>
      <c r="BH6" s="622"/>
      <c r="BI6" s="622"/>
      <c r="BJ6" s="622"/>
      <c r="BK6" s="622"/>
      <c r="BL6" s="622"/>
      <c r="BM6" s="622"/>
      <c r="BN6" s="623"/>
      <c r="BO6" s="659">
        <v>100</v>
      </c>
      <c r="BP6" s="659"/>
      <c r="BQ6" s="659"/>
      <c r="BR6" s="659"/>
      <c r="BS6" s="660" t="s">
        <v>228</v>
      </c>
      <c r="BT6" s="660"/>
      <c r="BU6" s="660"/>
      <c r="BV6" s="660"/>
      <c r="BW6" s="660"/>
      <c r="BX6" s="660"/>
      <c r="BY6" s="660"/>
      <c r="BZ6" s="660"/>
      <c r="CA6" s="660"/>
      <c r="CB6" s="700"/>
      <c r="CD6" s="679" t="s">
        <v>234</v>
      </c>
      <c r="CE6" s="680"/>
      <c r="CF6" s="680"/>
      <c r="CG6" s="680"/>
      <c r="CH6" s="680"/>
      <c r="CI6" s="680"/>
      <c r="CJ6" s="680"/>
      <c r="CK6" s="680"/>
      <c r="CL6" s="680"/>
      <c r="CM6" s="680"/>
      <c r="CN6" s="680"/>
      <c r="CO6" s="680"/>
      <c r="CP6" s="680"/>
      <c r="CQ6" s="681"/>
      <c r="CR6" s="621">
        <v>60844</v>
      </c>
      <c r="CS6" s="622"/>
      <c r="CT6" s="622"/>
      <c r="CU6" s="622"/>
      <c r="CV6" s="622"/>
      <c r="CW6" s="622"/>
      <c r="CX6" s="622"/>
      <c r="CY6" s="623"/>
      <c r="CZ6" s="703">
        <v>0.6</v>
      </c>
      <c r="DA6" s="685"/>
      <c r="DB6" s="685"/>
      <c r="DC6" s="705"/>
      <c r="DD6" s="627" t="s">
        <v>128</v>
      </c>
      <c r="DE6" s="622"/>
      <c r="DF6" s="622"/>
      <c r="DG6" s="622"/>
      <c r="DH6" s="622"/>
      <c r="DI6" s="622"/>
      <c r="DJ6" s="622"/>
      <c r="DK6" s="622"/>
      <c r="DL6" s="622"/>
      <c r="DM6" s="622"/>
      <c r="DN6" s="622"/>
      <c r="DO6" s="622"/>
      <c r="DP6" s="623"/>
      <c r="DQ6" s="627">
        <v>60844</v>
      </c>
      <c r="DR6" s="622"/>
      <c r="DS6" s="622"/>
      <c r="DT6" s="622"/>
      <c r="DU6" s="622"/>
      <c r="DV6" s="622"/>
      <c r="DW6" s="622"/>
      <c r="DX6" s="622"/>
      <c r="DY6" s="622"/>
      <c r="DZ6" s="622"/>
      <c r="EA6" s="622"/>
      <c r="EB6" s="622"/>
      <c r="EC6" s="658"/>
    </row>
    <row r="7" spans="2:143" ht="11.25" customHeight="1" x14ac:dyDescent="0.15">
      <c r="B7" s="618" t="s">
        <v>235</v>
      </c>
      <c r="C7" s="619"/>
      <c r="D7" s="619"/>
      <c r="E7" s="619"/>
      <c r="F7" s="619"/>
      <c r="G7" s="619"/>
      <c r="H7" s="619"/>
      <c r="I7" s="619"/>
      <c r="J7" s="619"/>
      <c r="K7" s="619"/>
      <c r="L7" s="619"/>
      <c r="M7" s="619"/>
      <c r="N7" s="619"/>
      <c r="O7" s="619"/>
      <c r="P7" s="619"/>
      <c r="Q7" s="620"/>
      <c r="R7" s="621">
        <v>744</v>
      </c>
      <c r="S7" s="622"/>
      <c r="T7" s="622"/>
      <c r="U7" s="622"/>
      <c r="V7" s="622"/>
      <c r="W7" s="622"/>
      <c r="X7" s="622"/>
      <c r="Y7" s="623"/>
      <c r="Z7" s="659">
        <v>0</v>
      </c>
      <c r="AA7" s="659"/>
      <c r="AB7" s="659"/>
      <c r="AC7" s="659"/>
      <c r="AD7" s="660">
        <v>744</v>
      </c>
      <c r="AE7" s="660"/>
      <c r="AF7" s="660"/>
      <c r="AG7" s="660"/>
      <c r="AH7" s="660"/>
      <c r="AI7" s="660"/>
      <c r="AJ7" s="660"/>
      <c r="AK7" s="660"/>
      <c r="AL7" s="624">
        <v>0</v>
      </c>
      <c r="AM7" s="625"/>
      <c r="AN7" s="625"/>
      <c r="AO7" s="661"/>
      <c r="AP7" s="618" t="s">
        <v>236</v>
      </c>
      <c r="AQ7" s="619"/>
      <c r="AR7" s="619"/>
      <c r="AS7" s="619"/>
      <c r="AT7" s="619"/>
      <c r="AU7" s="619"/>
      <c r="AV7" s="619"/>
      <c r="AW7" s="619"/>
      <c r="AX7" s="619"/>
      <c r="AY7" s="619"/>
      <c r="AZ7" s="619"/>
      <c r="BA7" s="619"/>
      <c r="BB7" s="619"/>
      <c r="BC7" s="619"/>
      <c r="BD7" s="619"/>
      <c r="BE7" s="619"/>
      <c r="BF7" s="620"/>
      <c r="BG7" s="621">
        <v>357340</v>
      </c>
      <c r="BH7" s="622"/>
      <c r="BI7" s="622"/>
      <c r="BJ7" s="622"/>
      <c r="BK7" s="622"/>
      <c r="BL7" s="622"/>
      <c r="BM7" s="622"/>
      <c r="BN7" s="623"/>
      <c r="BO7" s="659">
        <v>39</v>
      </c>
      <c r="BP7" s="659"/>
      <c r="BQ7" s="659"/>
      <c r="BR7" s="659"/>
      <c r="BS7" s="660" t="s">
        <v>128</v>
      </c>
      <c r="BT7" s="660"/>
      <c r="BU7" s="660"/>
      <c r="BV7" s="660"/>
      <c r="BW7" s="660"/>
      <c r="BX7" s="660"/>
      <c r="BY7" s="660"/>
      <c r="BZ7" s="660"/>
      <c r="CA7" s="660"/>
      <c r="CB7" s="700"/>
      <c r="CD7" s="618" t="s">
        <v>237</v>
      </c>
      <c r="CE7" s="619"/>
      <c r="CF7" s="619"/>
      <c r="CG7" s="619"/>
      <c r="CH7" s="619"/>
      <c r="CI7" s="619"/>
      <c r="CJ7" s="619"/>
      <c r="CK7" s="619"/>
      <c r="CL7" s="619"/>
      <c r="CM7" s="619"/>
      <c r="CN7" s="619"/>
      <c r="CO7" s="619"/>
      <c r="CP7" s="619"/>
      <c r="CQ7" s="620"/>
      <c r="CR7" s="621">
        <v>2092311</v>
      </c>
      <c r="CS7" s="622"/>
      <c r="CT7" s="622"/>
      <c r="CU7" s="622"/>
      <c r="CV7" s="622"/>
      <c r="CW7" s="622"/>
      <c r="CX7" s="622"/>
      <c r="CY7" s="623"/>
      <c r="CZ7" s="659">
        <v>19.600000000000001</v>
      </c>
      <c r="DA7" s="659"/>
      <c r="DB7" s="659"/>
      <c r="DC7" s="659"/>
      <c r="DD7" s="627">
        <v>241864</v>
      </c>
      <c r="DE7" s="622"/>
      <c r="DF7" s="622"/>
      <c r="DG7" s="622"/>
      <c r="DH7" s="622"/>
      <c r="DI7" s="622"/>
      <c r="DJ7" s="622"/>
      <c r="DK7" s="622"/>
      <c r="DL7" s="622"/>
      <c r="DM7" s="622"/>
      <c r="DN7" s="622"/>
      <c r="DO7" s="622"/>
      <c r="DP7" s="623"/>
      <c r="DQ7" s="627">
        <v>1509080</v>
      </c>
      <c r="DR7" s="622"/>
      <c r="DS7" s="622"/>
      <c r="DT7" s="622"/>
      <c r="DU7" s="622"/>
      <c r="DV7" s="622"/>
      <c r="DW7" s="622"/>
      <c r="DX7" s="622"/>
      <c r="DY7" s="622"/>
      <c r="DZ7" s="622"/>
      <c r="EA7" s="622"/>
      <c r="EB7" s="622"/>
      <c r="EC7" s="658"/>
    </row>
    <row r="8" spans="2:143" ht="11.25" customHeight="1" x14ac:dyDescent="0.15">
      <c r="B8" s="618" t="s">
        <v>238</v>
      </c>
      <c r="C8" s="619"/>
      <c r="D8" s="619"/>
      <c r="E8" s="619"/>
      <c r="F8" s="619"/>
      <c r="G8" s="619"/>
      <c r="H8" s="619"/>
      <c r="I8" s="619"/>
      <c r="J8" s="619"/>
      <c r="K8" s="619"/>
      <c r="L8" s="619"/>
      <c r="M8" s="619"/>
      <c r="N8" s="619"/>
      <c r="O8" s="619"/>
      <c r="P8" s="619"/>
      <c r="Q8" s="620"/>
      <c r="R8" s="621">
        <v>4471</v>
      </c>
      <c r="S8" s="622"/>
      <c r="T8" s="622"/>
      <c r="U8" s="622"/>
      <c r="V8" s="622"/>
      <c r="W8" s="622"/>
      <c r="X8" s="622"/>
      <c r="Y8" s="623"/>
      <c r="Z8" s="659">
        <v>0</v>
      </c>
      <c r="AA8" s="659"/>
      <c r="AB8" s="659"/>
      <c r="AC8" s="659"/>
      <c r="AD8" s="660">
        <v>4471</v>
      </c>
      <c r="AE8" s="660"/>
      <c r="AF8" s="660"/>
      <c r="AG8" s="660"/>
      <c r="AH8" s="660"/>
      <c r="AI8" s="660"/>
      <c r="AJ8" s="660"/>
      <c r="AK8" s="660"/>
      <c r="AL8" s="624">
        <v>0.1</v>
      </c>
      <c r="AM8" s="625"/>
      <c r="AN8" s="625"/>
      <c r="AO8" s="661"/>
      <c r="AP8" s="618" t="s">
        <v>239</v>
      </c>
      <c r="AQ8" s="619"/>
      <c r="AR8" s="619"/>
      <c r="AS8" s="619"/>
      <c r="AT8" s="619"/>
      <c r="AU8" s="619"/>
      <c r="AV8" s="619"/>
      <c r="AW8" s="619"/>
      <c r="AX8" s="619"/>
      <c r="AY8" s="619"/>
      <c r="AZ8" s="619"/>
      <c r="BA8" s="619"/>
      <c r="BB8" s="619"/>
      <c r="BC8" s="619"/>
      <c r="BD8" s="619"/>
      <c r="BE8" s="619"/>
      <c r="BF8" s="620"/>
      <c r="BG8" s="621">
        <v>15004</v>
      </c>
      <c r="BH8" s="622"/>
      <c r="BI8" s="622"/>
      <c r="BJ8" s="622"/>
      <c r="BK8" s="622"/>
      <c r="BL8" s="622"/>
      <c r="BM8" s="622"/>
      <c r="BN8" s="623"/>
      <c r="BO8" s="659">
        <v>1.6</v>
      </c>
      <c r="BP8" s="659"/>
      <c r="BQ8" s="659"/>
      <c r="BR8" s="659"/>
      <c r="BS8" s="660" t="s">
        <v>240</v>
      </c>
      <c r="BT8" s="660"/>
      <c r="BU8" s="660"/>
      <c r="BV8" s="660"/>
      <c r="BW8" s="660"/>
      <c r="BX8" s="660"/>
      <c r="BY8" s="660"/>
      <c r="BZ8" s="660"/>
      <c r="CA8" s="660"/>
      <c r="CB8" s="700"/>
      <c r="CD8" s="618" t="s">
        <v>241</v>
      </c>
      <c r="CE8" s="619"/>
      <c r="CF8" s="619"/>
      <c r="CG8" s="619"/>
      <c r="CH8" s="619"/>
      <c r="CI8" s="619"/>
      <c r="CJ8" s="619"/>
      <c r="CK8" s="619"/>
      <c r="CL8" s="619"/>
      <c r="CM8" s="619"/>
      <c r="CN8" s="619"/>
      <c r="CO8" s="619"/>
      <c r="CP8" s="619"/>
      <c r="CQ8" s="620"/>
      <c r="CR8" s="621">
        <v>2724950</v>
      </c>
      <c r="CS8" s="622"/>
      <c r="CT8" s="622"/>
      <c r="CU8" s="622"/>
      <c r="CV8" s="622"/>
      <c r="CW8" s="622"/>
      <c r="CX8" s="622"/>
      <c r="CY8" s="623"/>
      <c r="CZ8" s="659">
        <v>25.5</v>
      </c>
      <c r="DA8" s="659"/>
      <c r="DB8" s="659"/>
      <c r="DC8" s="659"/>
      <c r="DD8" s="627">
        <v>871490</v>
      </c>
      <c r="DE8" s="622"/>
      <c r="DF8" s="622"/>
      <c r="DG8" s="622"/>
      <c r="DH8" s="622"/>
      <c r="DI8" s="622"/>
      <c r="DJ8" s="622"/>
      <c r="DK8" s="622"/>
      <c r="DL8" s="622"/>
      <c r="DM8" s="622"/>
      <c r="DN8" s="622"/>
      <c r="DO8" s="622"/>
      <c r="DP8" s="623"/>
      <c r="DQ8" s="627">
        <v>1172442</v>
      </c>
      <c r="DR8" s="622"/>
      <c r="DS8" s="622"/>
      <c r="DT8" s="622"/>
      <c r="DU8" s="622"/>
      <c r="DV8" s="622"/>
      <c r="DW8" s="622"/>
      <c r="DX8" s="622"/>
      <c r="DY8" s="622"/>
      <c r="DZ8" s="622"/>
      <c r="EA8" s="622"/>
      <c r="EB8" s="622"/>
      <c r="EC8" s="658"/>
    </row>
    <row r="9" spans="2:143" ht="11.25" customHeight="1" x14ac:dyDescent="0.15">
      <c r="B9" s="618" t="s">
        <v>242</v>
      </c>
      <c r="C9" s="619"/>
      <c r="D9" s="619"/>
      <c r="E9" s="619"/>
      <c r="F9" s="619"/>
      <c r="G9" s="619"/>
      <c r="H9" s="619"/>
      <c r="I9" s="619"/>
      <c r="J9" s="619"/>
      <c r="K9" s="619"/>
      <c r="L9" s="619"/>
      <c r="M9" s="619"/>
      <c r="N9" s="619"/>
      <c r="O9" s="619"/>
      <c r="P9" s="619"/>
      <c r="Q9" s="620"/>
      <c r="R9" s="621">
        <v>3686</v>
      </c>
      <c r="S9" s="622"/>
      <c r="T9" s="622"/>
      <c r="U9" s="622"/>
      <c r="V9" s="622"/>
      <c r="W9" s="622"/>
      <c r="X9" s="622"/>
      <c r="Y9" s="623"/>
      <c r="Z9" s="659">
        <v>0</v>
      </c>
      <c r="AA9" s="659"/>
      <c r="AB9" s="659"/>
      <c r="AC9" s="659"/>
      <c r="AD9" s="660">
        <v>3686</v>
      </c>
      <c r="AE9" s="660"/>
      <c r="AF9" s="660"/>
      <c r="AG9" s="660"/>
      <c r="AH9" s="660"/>
      <c r="AI9" s="660"/>
      <c r="AJ9" s="660"/>
      <c r="AK9" s="660"/>
      <c r="AL9" s="624">
        <v>0.1</v>
      </c>
      <c r="AM9" s="625"/>
      <c r="AN9" s="625"/>
      <c r="AO9" s="661"/>
      <c r="AP9" s="618" t="s">
        <v>243</v>
      </c>
      <c r="AQ9" s="619"/>
      <c r="AR9" s="619"/>
      <c r="AS9" s="619"/>
      <c r="AT9" s="619"/>
      <c r="AU9" s="619"/>
      <c r="AV9" s="619"/>
      <c r="AW9" s="619"/>
      <c r="AX9" s="619"/>
      <c r="AY9" s="619"/>
      <c r="AZ9" s="619"/>
      <c r="BA9" s="619"/>
      <c r="BB9" s="619"/>
      <c r="BC9" s="619"/>
      <c r="BD9" s="619"/>
      <c r="BE9" s="619"/>
      <c r="BF9" s="620"/>
      <c r="BG9" s="621">
        <v>302863</v>
      </c>
      <c r="BH9" s="622"/>
      <c r="BI9" s="622"/>
      <c r="BJ9" s="622"/>
      <c r="BK9" s="622"/>
      <c r="BL9" s="622"/>
      <c r="BM9" s="622"/>
      <c r="BN9" s="623"/>
      <c r="BO9" s="659">
        <v>33.1</v>
      </c>
      <c r="BP9" s="659"/>
      <c r="BQ9" s="659"/>
      <c r="BR9" s="659"/>
      <c r="BS9" s="660" t="s">
        <v>128</v>
      </c>
      <c r="BT9" s="660"/>
      <c r="BU9" s="660"/>
      <c r="BV9" s="660"/>
      <c r="BW9" s="660"/>
      <c r="BX9" s="660"/>
      <c r="BY9" s="660"/>
      <c r="BZ9" s="660"/>
      <c r="CA9" s="660"/>
      <c r="CB9" s="700"/>
      <c r="CD9" s="618" t="s">
        <v>244</v>
      </c>
      <c r="CE9" s="619"/>
      <c r="CF9" s="619"/>
      <c r="CG9" s="619"/>
      <c r="CH9" s="619"/>
      <c r="CI9" s="619"/>
      <c r="CJ9" s="619"/>
      <c r="CK9" s="619"/>
      <c r="CL9" s="619"/>
      <c r="CM9" s="619"/>
      <c r="CN9" s="619"/>
      <c r="CO9" s="619"/>
      <c r="CP9" s="619"/>
      <c r="CQ9" s="620"/>
      <c r="CR9" s="621">
        <v>981213</v>
      </c>
      <c r="CS9" s="622"/>
      <c r="CT9" s="622"/>
      <c r="CU9" s="622"/>
      <c r="CV9" s="622"/>
      <c r="CW9" s="622"/>
      <c r="CX9" s="622"/>
      <c r="CY9" s="623"/>
      <c r="CZ9" s="659">
        <v>9.1999999999999993</v>
      </c>
      <c r="DA9" s="659"/>
      <c r="DB9" s="659"/>
      <c r="DC9" s="659"/>
      <c r="DD9" s="627">
        <v>104027</v>
      </c>
      <c r="DE9" s="622"/>
      <c r="DF9" s="622"/>
      <c r="DG9" s="622"/>
      <c r="DH9" s="622"/>
      <c r="DI9" s="622"/>
      <c r="DJ9" s="622"/>
      <c r="DK9" s="622"/>
      <c r="DL9" s="622"/>
      <c r="DM9" s="622"/>
      <c r="DN9" s="622"/>
      <c r="DO9" s="622"/>
      <c r="DP9" s="623"/>
      <c r="DQ9" s="627">
        <v>706558</v>
      </c>
      <c r="DR9" s="622"/>
      <c r="DS9" s="622"/>
      <c r="DT9" s="622"/>
      <c r="DU9" s="622"/>
      <c r="DV9" s="622"/>
      <c r="DW9" s="622"/>
      <c r="DX9" s="622"/>
      <c r="DY9" s="622"/>
      <c r="DZ9" s="622"/>
      <c r="EA9" s="622"/>
      <c r="EB9" s="622"/>
      <c r="EC9" s="658"/>
    </row>
    <row r="10" spans="2:143" ht="11.25" customHeight="1" x14ac:dyDescent="0.15">
      <c r="B10" s="618" t="s">
        <v>245</v>
      </c>
      <c r="C10" s="619"/>
      <c r="D10" s="619"/>
      <c r="E10" s="619"/>
      <c r="F10" s="619"/>
      <c r="G10" s="619"/>
      <c r="H10" s="619"/>
      <c r="I10" s="619"/>
      <c r="J10" s="619"/>
      <c r="K10" s="619"/>
      <c r="L10" s="619"/>
      <c r="M10" s="619"/>
      <c r="N10" s="619"/>
      <c r="O10" s="619"/>
      <c r="P10" s="619"/>
      <c r="Q10" s="620"/>
      <c r="R10" s="621" t="s">
        <v>228</v>
      </c>
      <c r="S10" s="622"/>
      <c r="T10" s="622"/>
      <c r="U10" s="622"/>
      <c r="V10" s="622"/>
      <c r="W10" s="622"/>
      <c r="X10" s="622"/>
      <c r="Y10" s="623"/>
      <c r="Z10" s="659" t="s">
        <v>128</v>
      </c>
      <c r="AA10" s="659"/>
      <c r="AB10" s="659"/>
      <c r="AC10" s="659"/>
      <c r="AD10" s="660" t="s">
        <v>240</v>
      </c>
      <c r="AE10" s="660"/>
      <c r="AF10" s="660"/>
      <c r="AG10" s="660"/>
      <c r="AH10" s="660"/>
      <c r="AI10" s="660"/>
      <c r="AJ10" s="660"/>
      <c r="AK10" s="660"/>
      <c r="AL10" s="624" t="s">
        <v>228</v>
      </c>
      <c r="AM10" s="625"/>
      <c r="AN10" s="625"/>
      <c r="AO10" s="661"/>
      <c r="AP10" s="618" t="s">
        <v>246</v>
      </c>
      <c r="AQ10" s="619"/>
      <c r="AR10" s="619"/>
      <c r="AS10" s="619"/>
      <c r="AT10" s="619"/>
      <c r="AU10" s="619"/>
      <c r="AV10" s="619"/>
      <c r="AW10" s="619"/>
      <c r="AX10" s="619"/>
      <c r="AY10" s="619"/>
      <c r="AZ10" s="619"/>
      <c r="BA10" s="619"/>
      <c r="BB10" s="619"/>
      <c r="BC10" s="619"/>
      <c r="BD10" s="619"/>
      <c r="BE10" s="619"/>
      <c r="BF10" s="620"/>
      <c r="BG10" s="621">
        <v>24243</v>
      </c>
      <c r="BH10" s="622"/>
      <c r="BI10" s="622"/>
      <c r="BJ10" s="622"/>
      <c r="BK10" s="622"/>
      <c r="BL10" s="622"/>
      <c r="BM10" s="622"/>
      <c r="BN10" s="623"/>
      <c r="BO10" s="659">
        <v>2.6</v>
      </c>
      <c r="BP10" s="659"/>
      <c r="BQ10" s="659"/>
      <c r="BR10" s="659"/>
      <c r="BS10" s="660" t="s">
        <v>228</v>
      </c>
      <c r="BT10" s="660"/>
      <c r="BU10" s="660"/>
      <c r="BV10" s="660"/>
      <c r="BW10" s="660"/>
      <c r="BX10" s="660"/>
      <c r="BY10" s="660"/>
      <c r="BZ10" s="660"/>
      <c r="CA10" s="660"/>
      <c r="CB10" s="700"/>
      <c r="CD10" s="618" t="s">
        <v>247</v>
      </c>
      <c r="CE10" s="619"/>
      <c r="CF10" s="619"/>
      <c r="CG10" s="619"/>
      <c r="CH10" s="619"/>
      <c r="CI10" s="619"/>
      <c r="CJ10" s="619"/>
      <c r="CK10" s="619"/>
      <c r="CL10" s="619"/>
      <c r="CM10" s="619"/>
      <c r="CN10" s="619"/>
      <c r="CO10" s="619"/>
      <c r="CP10" s="619"/>
      <c r="CQ10" s="620"/>
      <c r="CR10" s="621" t="s">
        <v>128</v>
      </c>
      <c r="CS10" s="622"/>
      <c r="CT10" s="622"/>
      <c r="CU10" s="622"/>
      <c r="CV10" s="622"/>
      <c r="CW10" s="622"/>
      <c r="CX10" s="622"/>
      <c r="CY10" s="623"/>
      <c r="CZ10" s="659" t="s">
        <v>240</v>
      </c>
      <c r="DA10" s="659"/>
      <c r="DB10" s="659"/>
      <c r="DC10" s="659"/>
      <c r="DD10" s="627" t="s">
        <v>228</v>
      </c>
      <c r="DE10" s="622"/>
      <c r="DF10" s="622"/>
      <c r="DG10" s="622"/>
      <c r="DH10" s="622"/>
      <c r="DI10" s="622"/>
      <c r="DJ10" s="622"/>
      <c r="DK10" s="622"/>
      <c r="DL10" s="622"/>
      <c r="DM10" s="622"/>
      <c r="DN10" s="622"/>
      <c r="DO10" s="622"/>
      <c r="DP10" s="623"/>
      <c r="DQ10" s="627" t="s">
        <v>128</v>
      </c>
      <c r="DR10" s="622"/>
      <c r="DS10" s="622"/>
      <c r="DT10" s="622"/>
      <c r="DU10" s="622"/>
      <c r="DV10" s="622"/>
      <c r="DW10" s="622"/>
      <c r="DX10" s="622"/>
      <c r="DY10" s="622"/>
      <c r="DZ10" s="622"/>
      <c r="EA10" s="622"/>
      <c r="EB10" s="622"/>
      <c r="EC10" s="658"/>
    </row>
    <row r="11" spans="2:143" ht="11.25" customHeight="1" x14ac:dyDescent="0.15">
      <c r="B11" s="618" t="s">
        <v>248</v>
      </c>
      <c r="C11" s="619"/>
      <c r="D11" s="619"/>
      <c r="E11" s="619"/>
      <c r="F11" s="619"/>
      <c r="G11" s="619"/>
      <c r="H11" s="619"/>
      <c r="I11" s="619"/>
      <c r="J11" s="619"/>
      <c r="K11" s="619"/>
      <c r="L11" s="619"/>
      <c r="M11" s="619"/>
      <c r="N11" s="619"/>
      <c r="O11" s="619"/>
      <c r="P11" s="619"/>
      <c r="Q11" s="620"/>
      <c r="R11" s="621">
        <v>230752</v>
      </c>
      <c r="S11" s="622"/>
      <c r="T11" s="622"/>
      <c r="U11" s="622"/>
      <c r="V11" s="622"/>
      <c r="W11" s="622"/>
      <c r="X11" s="622"/>
      <c r="Y11" s="623"/>
      <c r="Z11" s="624">
        <v>2.1</v>
      </c>
      <c r="AA11" s="625"/>
      <c r="AB11" s="625"/>
      <c r="AC11" s="626"/>
      <c r="AD11" s="627">
        <v>230752</v>
      </c>
      <c r="AE11" s="622"/>
      <c r="AF11" s="622"/>
      <c r="AG11" s="622"/>
      <c r="AH11" s="622"/>
      <c r="AI11" s="622"/>
      <c r="AJ11" s="622"/>
      <c r="AK11" s="623"/>
      <c r="AL11" s="624">
        <v>4.7</v>
      </c>
      <c r="AM11" s="625"/>
      <c r="AN11" s="625"/>
      <c r="AO11" s="661"/>
      <c r="AP11" s="618" t="s">
        <v>249</v>
      </c>
      <c r="AQ11" s="619"/>
      <c r="AR11" s="619"/>
      <c r="AS11" s="619"/>
      <c r="AT11" s="619"/>
      <c r="AU11" s="619"/>
      <c r="AV11" s="619"/>
      <c r="AW11" s="619"/>
      <c r="AX11" s="619"/>
      <c r="AY11" s="619"/>
      <c r="AZ11" s="619"/>
      <c r="BA11" s="619"/>
      <c r="BB11" s="619"/>
      <c r="BC11" s="619"/>
      <c r="BD11" s="619"/>
      <c r="BE11" s="619"/>
      <c r="BF11" s="620"/>
      <c r="BG11" s="621">
        <v>15230</v>
      </c>
      <c r="BH11" s="622"/>
      <c r="BI11" s="622"/>
      <c r="BJ11" s="622"/>
      <c r="BK11" s="622"/>
      <c r="BL11" s="622"/>
      <c r="BM11" s="622"/>
      <c r="BN11" s="623"/>
      <c r="BO11" s="659">
        <v>1.7</v>
      </c>
      <c r="BP11" s="659"/>
      <c r="BQ11" s="659"/>
      <c r="BR11" s="659"/>
      <c r="BS11" s="660" t="s">
        <v>228</v>
      </c>
      <c r="BT11" s="660"/>
      <c r="BU11" s="660"/>
      <c r="BV11" s="660"/>
      <c r="BW11" s="660"/>
      <c r="BX11" s="660"/>
      <c r="BY11" s="660"/>
      <c r="BZ11" s="660"/>
      <c r="CA11" s="660"/>
      <c r="CB11" s="700"/>
      <c r="CD11" s="618" t="s">
        <v>250</v>
      </c>
      <c r="CE11" s="619"/>
      <c r="CF11" s="619"/>
      <c r="CG11" s="619"/>
      <c r="CH11" s="619"/>
      <c r="CI11" s="619"/>
      <c r="CJ11" s="619"/>
      <c r="CK11" s="619"/>
      <c r="CL11" s="619"/>
      <c r="CM11" s="619"/>
      <c r="CN11" s="619"/>
      <c r="CO11" s="619"/>
      <c r="CP11" s="619"/>
      <c r="CQ11" s="620"/>
      <c r="CR11" s="621">
        <v>748709</v>
      </c>
      <c r="CS11" s="622"/>
      <c r="CT11" s="622"/>
      <c r="CU11" s="622"/>
      <c r="CV11" s="622"/>
      <c r="CW11" s="622"/>
      <c r="CX11" s="622"/>
      <c r="CY11" s="623"/>
      <c r="CZ11" s="659">
        <v>7</v>
      </c>
      <c r="DA11" s="659"/>
      <c r="DB11" s="659"/>
      <c r="DC11" s="659"/>
      <c r="DD11" s="627">
        <v>308110</v>
      </c>
      <c r="DE11" s="622"/>
      <c r="DF11" s="622"/>
      <c r="DG11" s="622"/>
      <c r="DH11" s="622"/>
      <c r="DI11" s="622"/>
      <c r="DJ11" s="622"/>
      <c r="DK11" s="622"/>
      <c r="DL11" s="622"/>
      <c r="DM11" s="622"/>
      <c r="DN11" s="622"/>
      <c r="DO11" s="622"/>
      <c r="DP11" s="623"/>
      <c r="DQ11" s="627">
        <v>384369</v>
      </c>
      <c r="DR11" s="622"/>
      <c r="DS11" s="622"/>
      <c r="DT11" s="622"/>
      <c r="DU11" s="622"/>
      <c r="DV11" s="622"/>
      <c r="DW11" s="622"/>
      <c r="DX11" s="622"/>
      <c r="DY11" s="622"/>
      <c r="DZ11" s="622"/>
      <c r="EA11" s="622"/>
      <c r="EB11" s="622"/>
      <c r="EC11" s="658"/>
    </row>
    <row r="12" spans="2:143" ht="11.25" customHeight="1" x14ac:dyDescent="0.15">
      <c r="B12" s="618" t="s">
        <v>251</v>
      </c>
      <c r="C12" s="619"/>
      <c r="D12" s="619"/>
      <c r="E12" s="619"/>
      <c r="F12" s="619"/>
      <c r="G12" s="619"/>
      <c r="H12" s="619"/>
      <c r="I12" s="619"/>
      <c r="J12" s="619"/>
      <c r="K12" s="619"/>
      <c r="L12" s="619"/>
      <c r="M12" s="619"/>
      <c r="N12" s="619"/>
      <c r="O12" s="619"/>
      <c r="P12" s="619"/>
      <c r="Q12" s="620"/>
      <c r="R12" s="621" t="s">
        <v>128</v>
      </c>
      <c r="S12" s="622"/>
      <c r="T12" s="622"/>
      <c r="U12" s="622"/>
      <c r="V12" s="622"/>
      <c r="W12" s="622"/>
      <c r="X12" s="622"/>
      <c r="Y12" s="623"/>
      <c r="Z12" s="659" t="s">
        <v>240</v>
      </c>
      <c r="AA12" s="659"/>
      <c r="AB12" s="659"/>
      <c r="AC12" s="659"/>
      <c r="AD12" s="660" t="s">
        <v>228</v>
      </c>
      <c r="AE12" s="660"/>
      <c r="AF12" s="660"/>
      <c r="AG12" s="660"/>
      <c r="AH12" s="660"/>
      <c r="AI12" s="660"/>
      <c r="AJ12" s="660"/>
      <c r="AK12" s="660"/>
      <c r="AL12" s="624" t="s">
        <v>240</v>
      </c>
      <c r="AM12" s="625"/>
      <c r="AN12" s="625"/>
      <c r="AO12" s="661"/>
      <c r="AP12" s="618" t="s">
        <v>252</v>
      </c>
      <c r="AQ12" s="619"/>
      <c r="AR12" s="619"/>
      <c r="AS12" s="619"/>
      <c r="AT12" s="619"/>
      <c r="AU12" s="619"/>
      <c r="AV12" s="619"/>
      <c r="AW12" s="619"/>
      <c r="AX12" s="619"/>
      <c r="AY12" s="619"/>
      <c r="AZ12" s="619"/>
      <c r="BA12" s="619"/>
      <c r="BB12" s="619"/>
      <c r="BC12" s="619"/>
      <c r="BD12" s="619"/>
      <c r="BE12" s="619"/>
      <c r="BF12" s="620"/>
      <c r="BG12" s="621">
        <v>446017</v>
      </c>
      <c r="BH12" s="622"/>
      <c r="BI12" s="622"/>
      <c r="BJ12" s="622"/>
      <c r="BK12" s="622"/>
      <c r="BL12" s="622"/>
      <c r="BM12" s="622"/>
      <c r="BN12" s="623"/>
      <c r="BO12" s="659">
        <v>48.7</v>
      </c>
      <c r="BP12" s="659"/>
      <c r="BQ12" s="659"/>
      <c r="BR12" s="659"/>
      <c r="BS12" s="660" t="s">
        <v>228</v>
      </c>
      <c r="BT12" s="660"/>
      <c r="BU12" s="660"/>
      <c r="BV12" s="660"/>
      <c r="BW12" s="660"/>
      <c r="BX12" s="660"/>
      <c r="BY12" s="660"/>
      <c r="BZ12" s="660"/>
      <c r="CA12" s="660"/>
      <c r="CB12" s="700"/>
      <c r="CD12" s="618" t="s">
        <v>253</v>
      </c>
      <c r="CE12" s="619"/>
      <c r="CF12" s="619"/>
      <c r="CG12" s="619"/>
      <c r="CH12" s="619"/>
      <c r="CI12" s="619"/>
      <c r="CJ12" s="619"/>
      <c r="CK12" s="619"/>
      <c r="CL12" s="619"/>
      <c r="CM12" s="619"/>
      <c r="CN12" s="619"/>
      <c r="CO12" s="619"/>
      <c r="CP12" s="619"/>
      <c r="CQ12" s="620"/>
      <c r="CR12" s="621">
        <v>208197</v>
      </c>
      <c r="CS12" s="622"/>
      <c r="CT12" s="622"/>
      <c r="CU12" s="622"/>
      <c r="CV12" s="622"/>
      <c r="CW12" s="622"/>
      <c r="CX12" s="622"/>
      <c r="CY12" s="623"/>
      <c r="CZ12" s="659">
        <v>1.9</v>
      </c>
      <c r="DA12" s="659"/>
      <c r="DB12" s="659"/>
      <c r="DC12" s="659"/>
      <c r="DD12" s="627">
        <v>61366</v>
      </c>
      <c r="DE12" s="622"/>
      <c r="DF12" s="622"/>
      <c r="DG12" s="622"/>
      <c r="DH12" s="622"/>
      <c r="DI12" s="622"/>
      <c r="DJ12" s="622"/>
      <c r="DK12" s="622"/>
      <c r="DL12" s="622"/>
      <c r="DM12" s="622"/>
      <c r="DN12" s="622"/>
      <c r="DO12" s="622"/>
      <c r="DP12" s="623"/>
      <c r="DQ12" s="627">
        <v>131009</v>
      </c>
      <c r="DR12" s="622"/>
      <c r="DS12" s="622"/>
      <c r="DT12" s="622"/>
      <c r="DU12" s="622"/>
      <c r="DV12" s="622"/>
      <c r="DW12" s="622"/>
      <c r="DX12" s="622"/>
      <c r="DY12" s="622"/>
      <c r="DZ12" s="622"/>
      <c r="EA12" s="622"/>
      <c r="EB12" s="622"/>
      <c r="EC12" s="658"/>
    </row>
    <row r="13" spans="2:143" ht="11.25" customHeight="1" x14ac:dyDescent="0.15">
      <c r="B13" s="618" t="s">
        <v>254</v>
      </c>
      <c r="C13" s="619"/>
      <c r="D13" s="619"/>
      <c r="E13" s="619"/>
      <c r="F13" s="619"/>
      <c r="G13" s="619"/>
      <c r="H13" s="619"/>
      <c r="I13" s="619"/>
      <c r="J13" s="619"/>
      <c r="K13" s="619"/>
      <c r="L13" s="619"/>
      <c r="M13" s="619"/>
      <c r="N13" s="619"/>
      <c r="O13" s="619"/>
      <c r="P13" s="619"/>
      <c r="Q13" s="620"/>
      <c r="R13" s="621" t="s">
        <v>228</v>
      </c>
      <c r="S13" s="622"/>
      <c r="T13" s="622"/>
      <c r="U13" s="622"/>
      <c r="V13" s="622"/>
      <c r="W13" s="622"/>
      <c r="X13" s="622"/>
      <c r="Y13" s="623"/>
      <c r="Z13" s="659" t="s">
        <v>240</v>
      </c>
      <c r="AA13" s="659"/>
      <c r="AB13" s="659"/>
      <c r="AC13" s="659"/>
      <c r="AD13" s="660" t="s">
        <v>128</v>
      </c>
      <c r="AE13" s="660"/>
      <c r="AF13" s="660"/>
      <c r="AG13" s="660"/>
      <c r="AH13" s="660"/>
      <c r="AI13" s="660"/>
      <c r="AJ13" s="660"/>
      <c r="AK13" s="660"/>
      <c r="AL13" s="624" t="s">
        <v>228</v>
      </c>
      <c r="AM13" s="625"/>
      <c r="AN13" s="625"/>
      <c r="AO13" s="661"/>
      <c r="AP13" s="618" t="s">
        <v>255</v>
      </c>
      <c r="AQ13" s="619"/>
      <c r="AR13" s="619"/>
      <c r="AS13" s="619"/>
      <c r="AT13" s="619"/>
      <c r="AU13" s="619"/>
      <c r="AV13" s="619"/>
      <c r="AW13" s="619"/>
      <c r="AX13" s="619"/>
      <c r="AY13" s="619"/>
      <c r="AZ13" s="619"/>
      <c r="BA13" s="619"/>
      <c r="BB13" s="619"/>
      <c r="BC13" s="619"/>
      <c r="BD13" s="619"/>
      <c r="BE13" s="619"/>
      <c r="BF13" s="620"/>
      <c r="BG13" s="621">
        <v>443956</v>
      </c>
      <c r="BH13" s="622"/>
      <c r="BI13" s="622"/>
      <c r="BJ13" s="622"/>
      <c r="BK13" s="622"/>
      <c r="BL13" s="622"/>
      <c r="BM13" s="622"/>
      <c r="BN13" s="623"/>
      <c r="BO13" s="659">
        <v>48.5</v>
      </c>
      <c r="BP13" s="659"/>
      <c r="BQ13" s="659"/>
      <c r="BR13" s="659"/>
      <c r="BS13" s="660" t="s">
        <v>128</v>
      </c>
      <c r="BT13" s="660"/>
      <c r="BU13" s="660"/>
      <c r="BV13" s="660"/>
      <c r="BW13" s="660"/>
      <c r="BX13" s="660"/>
      <c r="BY13" s="660"/>
      <c r="BZ13" s="660"/>
      <c r="CA13" s="660"/>
      <c r="CB13" s="700"/>
      <c r="CD13" s="618" t="s">
        <v>256</v>
      </c>
      <c r="CE13" s="619"/>
      <c r="CF13" s="619"/>
      <c r="CG13" s="619"/>
      <c r="CH13" s="619"/>
      <c r="CI13" s="619"/>
      <c r="CJ13" s="619"/>
      <c r="CK13" s="619"/>
      <c r="CL13" s="619"/>
      <c r="CM13" s="619"/>
      <c r="CN13" s="619"/>
      <c r="CO13" s="619"/>
      <c r="CP13" s="619"/>
      <c r="CQ13" s="620"/>
      <c r="CR13" s="621">
        <v>560384</v>
      </c>
      <c r="CS13" s="622"/>
      <c r="CT13" s="622"/>
      <c r="CU13" s="622"/>
      <c r="CV13" s="622"/>
      <c r="CW13" s="622"/>
      <c r="CX13" s="622"/>
      <c r="CY13" s="623"/>
      <c r="CZ13" s="659">
        <v>5.2</v>
      </c>
      <c r="DA13" s="659"/>
      <c r="DB13" s="659"/>
      <c r="DC13" s="659"/>
      <c r="DD13" s="627">
        <v>487311</v>
      </c>
      <c r="DE13" s="622"/>
      <c r="DF13" s="622"/>
      <c r="DG13" s="622"/>
      <c r="DH13" s="622"/>
      <c r="DI13" s="622"/>
      <c r="DJ13" s="622"/>
      <c r="DK13" s="622"/>
      <c r="DL13" s="622"/>
      <c r="DM13" s="622"/>
      <c r="DN13" s="622"/>
      <c r="DO13" s="622"/>
      <c r="DP13" s="623"/>
      <c r="DQ13" s="627">
        <v>172262</v>
      </c>
      <c r="DR13" s="622"/>
      <c r="DS13" s="622"/>
      <c r="DT13" s="622"/>
      <c r="DU13" s="622"/>
      <c r="DV13" s="622"/>
      <c r="DW13" s="622"/>
      <c r="DX13" s="622"/>
      <c r="DY13" s="622"/>
      <c r="DZ13" s="622"/>
      <c r="EA13" s="622"/>
      <c r="EB13" s="622"/>
      <c r="EC13" s="658"/>
    </row>
    <row r="14" spans="2:143" ht="11.25" customHeight="1" x14ac:dyDescent="0.15">
      <c r="B14" s="618" t="s">
        <v>257</v>
      </c>
      <c r="C14" s="619"/>
      <c r="D14" s="619"/>
      <c r="E14" s="619"/>
      <c r="F14" s="619"/>
      <c r="G14" s="619"/>
      <c r="H14" s="619"/>
      <c r="I14" s="619"/>
      <c r="J14" s="619"/>
      <c r="K14" s="619"/>
      <c r="L14" s="619"/>
      <c r="M14" s="619"/>
      <c r="N14" s="619"/>
      <c r="O14" s="619"/>
      <c r="P14" s="619"/>
      <c r="Q14" s="620"/>
      <c r="R14" s="621" t="s">
        <v>128</v>
      </c>
      <c r="S14" s="622"/>
      <c r="T14" s="622"/>
      <c r="U14" s="622"/>
      <c r="V14" s="622"/>
      <c r="W14" s="622"/>
      <c r="X14" s="622"/>
      <c r="Y14" s="623"/>
      <c r="Z14" s="659" t="s">
        <v>228</v>
      </c>
      <c r="AA14" s="659"/>
      <c r="AB14" s="659"/>
      <c r="AC14" s="659"/>
      <c r="AD14" s="660" t="s">
        <v>128</v>
      </c>
      <c r="AE14" s="660"/>
      <c r="AF14" s="660"/>
      <c r="AG14" s="660"/>
      <c r="AH14" s="660"/>
      <c r="AI14" s="660"/>
      <c r="AJ14" s="660"/>
      <c r="AK14" s="660"/>
      <c r="AL14" s="624" t="s">
        <v>228</v>
      </c>
      <c r="AM14" s="625"/>
      <c r="AN14" s="625"/>
      <c r="AO14" s="661"/>
      <c r="AP14" s="618" t="s">
        <v>258</v>
      </c>
      <c r="AQ14" s="619"/>
      <c r="AR14" s="619"/>
      <c r="AS14" s="619"/>
      <c r="AT14" s="619"/>
      <c r="AU14" s="619"/>
      <c r="AV14" s="619"/>
      <c r="AW14" s="619"/>
      <c r="AX14" s="619"/>
      <c r="AY14" s="619"/>
      <c r="AZ14" s="619"/>
      <c r="BA14" s="619"/>
      <c r="BB14" s="619"/>
      <c r="BC14" s="619"/>
      <c r="BD14" s="619"/>
      <c r="BE14" s="619"/>
      <c r="BF14" s="620"/>
      <c r="BG14" s="621">
        <v>46464</v>
      </c>
      <c r="BH14" s="622"/>
      <c r="BI14" s="622"/>
      <c r="BJ14" s="622"/>
      <c r="BK14" s="622"/>
      <c r="BL14" s="622"/>
      <c r="BM14" s="622"/>
      <c r="BN14" s="623"/>
      <c r="BO14" s="659">
        <v>5.0999999999999996</v>
      </c>
      <c r="BP14" s="659"/>
      <c r="BQ14" s="659"/>
      <c r="BR14" s="659"/>
      <c r="BS14" s="660" t="s">
        <v>240</v>
      </c>
      <c r="BT14" s="660"/>
      <c r="BU14" s="660"/>
      <c r="BV14" s="660"/>
      <c r="BW14" s="660"/>
      <c r="BX14" s="660"/>
      <c r="BY14" s="660"/>
      <c r="BZ14" s="660"/>
      <c r="CA14" s="660"/>
      <c r="CB14" s="700"/>
      <c r="CD14" s="618" t="s">
        <v>259</v>
      </c>
      <c r="CE14" s="619"/>
      <c r="CF14" s="619"/>
      <c r="CG14" s="619"/>
      <c r="CH14" s="619"/>
      <c r="CI14" s="619"/>
      <c r="CJ14" s="619"/>
      <c r="CK14" s="619"/>
      <c r="CL14" s="619"/>
      <c r="CM14" s="619"/>
      <c r="CN14" s="619"/>
      <c r="CO14" s="619"/>
      <c r="CP14" s="619"/>
      <c r="CQ14" s="620"/>
      <c r="CR14" s="621">
        <v>254371</v>
      </c>
      <c r="CS14" s="622"/>
      <c r="CT14" s="622"/>
      <c r="CU14" s="622"/>
      <c r="CV14" s="622"/>
      <c r="CW14" s="622"/>
      <c r="CX14" s="622"/>
      <c r="CY14" s="623"/>
      <c r="CZ14" s="659">
        <v>2.4</v>
      </c>
      <c r="DA14" s="659"/>
      <c r="DB14" s="659"/>
      <c r="DC14" s="659"/>
      <c r="DD14" s="627">
        <v>17155</v>
      </c>
      <c r="DE14" s="622"/>
      <c r="DF14" s="622"/>
      <c r="DG14" s="622"/>
      <c r="DH14" s="622"/>
      <c r="DI14" s="622"/>
      <c r="DJ14" s="622"/>
      <c r="DK14" s="622"/>
      <c r="DL14" s="622"/>
      <c r="DM14" s="622"/>
      <c r="DN14" s="622"/>
      <c r="DO14" s="622"/>
      <c r="DP14" s="623"/>
      <c r="DQ14" s="627">
        <v>237466</v>
      </c>
      <c r="DR14" s="622"/>
      <c r="DS14" s="622"/>
      <c r="DT14" s="622"/>
      <c r="DU14" s="622"/>
      <c r="DV14" s="622"/>
      <c r="DW14" s="622"/>
      <c r="DX14" s="622"/>
      <c r="DY14" s="622"/>
      <c r="DZ14" s="622"/>
      <c r="EA14" s="622"/>
      <c r="EB14" s="622"/>
      <c r="EC14" s="658"/>
    </row>
    <row r="15" spans="2:143" ht="11.25" customHeight="1" x14ac:dyDescent="0.15">
      <c r="B15" s="618" t="s">
        <v>260</v>
      </c>
      <c r="C15" s="619"/>
      <c r="D15" s="619"/>
      <c r="E15" s="619"/>
      <c r="F15" s="619"/>
      <c r="G15" s="619"/>
      <c r="H15" s="619"/>
      <c r="I15" s="619"/>
      <c r="J15" s="619"/>
      <c r="K15" s="619"/>
      <c r="L15" s="619"/>
      <c r="M15" s="619"/>
      <c r="N15" s="619"/>
      <c r="O15" s="619"/>
      <c r="P15" s="619"/>
      <c r="Q15" s="620"/>
      <c r="R15" s="621" t="s">
        <v>228</v>
      </c>
      <c r="S15" s="622"/>
      <c r="T15" s="622"/>
      <c r="U15" s="622"/>
      <c r="V15" s="622"/>
      <c r="W15" s="622"/>
      <c r="X15" s="622"/>
      <c r="Y15" s="623"/>
      <c r="Z15" s="659" t="s">
        <v>228</v>
      </c>
      <c r="AA15" s="659"/>
      <c r="AB15" s="659"/>
      <c r="AC15" s="659"/>
      <c r="AD15" s="660" t="s">
        <v>128</v>
      </c>
      <c r="AE15" s="660"/>
      <c r="AF15" s="660"/>
      <c r="AG15" s="660"/>
      <c r="AH15" s="660"/>
      <c r="AI15" s="660"/>
      <c r="AJ15" s="660"/>
      <c r="AK15" s="660"/>
      <c r="AL15" s="624" t="s">
        <v>240</v>
      </c>
      <c r="AM15" s="625"/>
      <c r="AN15" s="625"/>
      <c r="AO15" s="661"/>
      <c r="AP15" s="618" t="s">
        <v>261</v>
      </c>
      <c r="AQ15" s="619"/>
      <c r="AR15" s="619"/>
      <c r="AS15" s="619"/>
      <c r="AT15" s="619"/>
      <c r="AU15" s="619"/>
      <c r="AV15" s="619"/>
      <c r="AW15" s="619"/>
      <c r="AX15" s="619"/>
      <c r="AY15" s="619"/>
      <c r="AZ15" s="619"/>
      <c r="BA15" s="619"/>
      <c r="BB15" s="619"/>
      <c r="BC15" s="619"/>
      <c r="BD15" s="619"/>
      <c r="BE15" s="619"/>
      <c r="BF15" s="620"/>
      <c r="BG15" s="621">
        <v>65713</v>
      </c>
      <c r="BH15" s="622"/>
      <c r="BI15" s="622"/>
      <c r="BJ15" s="622"/>
      <c r="BK15" s="622"/>
      <c r="BL15" s="622"/>
      <c r="BM15" s="622"/>
      <c r="BN15" s="623"/>
      <c r="BO15" s="659">
        <v>7.2</v>
      </c>
      <c r="BP15" s="659"/>
      <c r="BQ15" s="659"/>
      <c r="BR15" s="659"/>
      <c r="BS15" s="660" t="s">
        <v>128</v>
      </c>
      <c r="BT15" s="660"/>
      <c r="BU15" s="660"/>
      <c r="BV15" s="660"/>
      <c r="BW15" s="660"/>
      <c r="BX15" s="660"/>
      <c r="BY15" s="660"/>
      <c r="BZ15" s="660"/>
      <c r="CA15" s="660"/>
      <c r="CB15" s="700"/>
      <c r="CD15" s="618" t="s">
        <v>262</v>
      </c>
      <c r="CE15" s="619"/>
      <c r="CF15" s="619"/>
      <c r="CG15" s="619"/>
      <c r="CH15" s="619"/>
      <c r="CI15" s="619"/>
      <c r="CJ15" s="619"/>
      <c r="CK15" s="619"/>
      <c r="CL15" s="619"/>
      <c r="CM15" s="619"/>
      <c r="CN15" s="619"/>
      <c r="CO15" s="619"/>
      <c r="CP15" s="619"/>
      <c r="CQ15" s="620"/>
      <c r="CR15" s="621">
        <v>2047059</v>
      </c>
      <c r="CS15" s="622"/>
      <c r="CT15" s="622"/>
      <c r="CU15" s="622"/>
      <c r="CV15" s="622"/>
      <c r="CW15" s="622"/>
      <c r="CX15" s="622"/>
      <c r="CY15" s="623"/>
      <c r="CZ15" s="659">
        <v>19.2</v>
      </c>
      <c r="DA15" s="659"/>
      <c r="DB15" s="659"/>
      <c r="DC15" s="659"/>
      <c r="DD15" s="627">
        <v>1577630</v>
      </c>
      <c r="DE15" s="622"/>
      <c r="DF15" s="622"/>
      <c r="DG15" s="622"/>
      <c r="DH15" s="622"/>
      <c r="DI15" s="622"/>
      <c r="DJ15" s="622"/>
      <c r="DK15" s="622"/>
      <c r="DL15" s="622"/>
      <c r="DM15" s="622"/>
      <c r="DN15" s="622"/>
      <c r="DO15" s="622"/>
      <c r="DP15" s="623"/>
      <c r="DQ15" s="627">
        <v>478726</v>
      </c>
      <c r="DR15" s="622"/>
      <c r="DS15" s="622"/>
      <c r="DT15" s="622"/>
      <c r="DU15" s="622"/>
      <c r="DV15" s="622"/>
      <c r="DW15" s="622"/>
      <c r="DX15" s="622"/>
      <c r="DY15" s="622"/>
      <c r="DZ15" s="622"/>
      <c r="EA15" s="622"/>
      <c r="EB15" s="622"/>
      <c r="EC15" s="658"/>
    </row>
    <row r="16" spans="2:143" ht="11.25" customHeight="1" x14ac:dyDescent="0.15">
      <c r="B16" s="618" t="s">
        <v>263</v>
      </c>
      <c r="C16" s="619"/>
      <c r="D16" s="619"/>
      <c r="E16" s="619"/>
      <c r="F16" s="619"/>
      <c r="G16" s="619"/>
      <c r="H16" s="619"/>
      <c r="I16" s="619"/>
      <c r="J16" s="619"/>
      <c r="K16" s="619"/>
      <c r="L16" s="619"/>
      <c r="M16" s="619"/>
      <c r="N16" s="619"/>
      <c r="O16" s="619"/>
      <c r="P16" s="619"/>
      <c r="Q16" s="620"/>
      <c r="R16" s="621">
        <v>5776</v>
      </c>
      <c r="S16" s="622"/>
      <c r="T16" s="622"/>
      <c r="U16" s="622"/>
      <c r="V16" s="622"/>
      <c r="W16" s="622"/>
      <c r="X16" s="622"/>
      <c r="Y16" s="623"/>
      <c r="Z16" s="659">
        <v>0.1</v>
      </c>
      <c r="AA16" s="659"/>
      <c r="AB16" s="659"/>
      <c r="AC16" s="659"/>
      <c r="AD16" s="660">
        <v>5776</v>
      </c>
      <c r="AE16" s="660"/>
      <c r="AF16" s="660"/>
      <c r="AG16" s="660"/>
      <c r="AH16" s="660"/>
      <c r="AI16" s="660"/>
      <c r="AJ16" s="660"/>
      <c r="AK16" s="660"/>
      <c r="AL16" s="624">
        <v>0.1</v>
      </c>
      <c r="AM16" s="625"/>
      <c r="AN16" s="625"/>
      <c r="AO16" s="661"/>
      <c r="AP16" s="618" t="s">
        <v>264</v>
      </c>
      <c r="AQ16" s="619"/>
      <c r="AR16" s="619"/>
      <c r="AS16" s="619"/>
      <c r="AT16" s="619"/>
      <c r="AU16" s="619"/>
      <c r="AV16" s="619"/>
      <c r="AW16" s="619"/>
      <c r="AX16" s="619"/>
      <c r="AY16" s="619"/>
      <c r="AZ16" s="619"/>
      <c r="BA16" s="619"/>
      <c r="BB16" s="619"/>
      <c r="BC16" s="619"/>
      <c r="BD16" s="619"/>
      <c r="BE16" s="619"/>
      <c r="BF16" s="620"/>
      <c r="BG16" s="621" t="s">
        <v>228</v>
      </c>
      <c r="BH16" s="622"/>
      <c r="BI16" s="622"/>
      <c r="BJ16" s="622"/>
      <c r="BK16" s="622"/>
      <c r="BL16" s="622"/>
      <c r="BM16" s="622"/>
      <c r="BN16" s="623"/>
      <c r="BO16" s="659" t="s">
        <v>228</v>
      </c>
      <c r="BP16" s="659"/>
      <c r="BQ16" s="659"/>
      <c r="BR16" s="659"/>
      <c r="BS16" s="660" t="s">
        <v>228</v>
      </c>
      <c r="BT16" s="660"/>
      <c r="BU16" s="660"/>
      <c r="BV16" s="660"/>
      <c r="BW16" s="660"/>
      <c r="BX16" s="660"/>
      <c r="BY16" s="660"/>
      <c r="BZ16" s="660"/>
      <c r="CA16" s="660"/>
      <c r="CB16" s="700"/>
      <c r="CD16" s="618" t="s">
        <v>265</v>
      </c>
      <c r="CE16" s="619"/>
      <c r="CF16" s="619"/>
      <c r="CG16" s="619"/>
      <c r="CH16" s="619"/>
      <c r="CI16" s="619"/>
      <c r="CJ16" s="619"/>
      <c r="CK16" s="619"/>
      <c r="CL16" s="619"/>
      <c r="CM16" s="619"/>
      <c r="CN16" s="619"/>
      <c r="CO16" s="619"/>
      <c r="CP16" s="619"/>
      <c r="CQ16" s="620"/>
      <c r="CR16" s="621">
        <v>50528</v>
      </c>
      <c r="CS16" s="622"/>
      <c r="CT16" s="622"/>
      <c r="CU16" s="622"/>
      <c r="CV16" s="622"/>
      <c r="CW16" s="622"/>
      <c r="CX16" s="622"/>
      <c r="CY16" s="623"/>
      <c r="CZ16" s="659">
        <v>0.5</v>
      </c>
      <c r="DA16" s="659"/>
      <c r="DB16" s="659"/>
      <c r="DC16" s="659"/>
      <c r="DD16" s="627" t="s">
        <v>128</v>
      </c>
      <c r="DE16" s="622"/>
      <c r="DF16" s="622"/>
      <c r="DG16" s="622"/>
      <c r="DH16" s="622"/>
      <c r="DI16" s="622"/>
      <c r="DJ16" s="622"/>
      <c r="DK16" s="622"/>
      <c r="DL16" s="622"/>
      <c r="DM16" s="622"/>
      <c r="DN16" s="622"/>
      <c r="DO16" s="622"/>
      <c r="DP16" s="623"/>
      <c r="DQ16" s="627">
        <v>10392</v>
      </c>
      <c r="DR16" s="622"/>
      <c r="DS16" s="622"/>
      <c r="DT16" s="622"/>
      <c r="DU16" s="622"/>
      <c r="DV16" s="622"/>
      <c r="DW16" s="622"/>
      <c r="DX16" s="622"/>
      <c r="DY16" s="622"/>
      <c r="DZ16" s="622"/>
      <c r="EA16" s="622"/>
      <c r="EB16" s="622"/>
      <c r="EC16" s="658"/>
    </row>
    <row r="17" spans="2:133" ht="11.25" customHeight="1" x14ac:dyDescent="0.15">
      <c r="B17" s="618" t="s">
        <v>266</v>
      </c>
      <c r="C17" s="619"/>
      <c r="D17" s="619"/>
      <c r="E17" s="619"/>
      <c r="F17" s="619"/>
      <c r="G17" s="619"/>
      <c r="H17" s="619"/>
      <c r="I17" s="619"/>
      <c r="J17" s="619"/>
      <c r="K17" s="619"/>
      <c r="L17" s="619"/>
      <c r="M17" s="619"/>
      <c r="N17" s="619"/>
      <c r="O17" s="619"/>
      <c r="P17" s="619"/>
      <c r="Q17" s="620"/>
      <c r="R17" s="621">
        <v>13251</v>
      </c>
      <c r="S17" s="622"/>
      <c r="T17" s="622"/>
      <c r="U17" s="622"/>
      <c r="V17" s="622"/>
      <c r="W17" s="622"/>
      <c r="X17" s="622"/>
      <c r="Y17" s="623"/>
      <c r="Z17" s="659">
        <v>0.1</v>
      </c>
      <c r="AA17" s="659"/>
      <c r="AB17" s="659"/>
      <c r="AC17" s="659"/>
      <c r="AD17" s="660">
        <v>13251</v>
      </c>
      <c r="AE17" s="660"/>
      <c r="AF17" s="660"/>
      <c r="AG17" s="660"/>
      <c r="AH17" s="660"/>
      <c r="AI17" s="660"/>
      <c r="AJ17" s="660"/>
      <c r="AK17" s="660"/>
      <c r="AL17" s="624">
        <v>0.3</v>
      </c>
      <c r="AM17" s="625"/>
      <c r="AN17" s="625"/>
      <c r="AO17" s="661"/>
      <c r="AP17" s="618" t="s">
        <v>267</v>
      </c>
      <c r="AQ17" s="619"/>
      <c r="AR17" s="619"/>
      <c r="AS17" s="619"/>
      <c r="AT17" s="619"/>
      <c r="AU17" s="619"/>
      <c r="AV17" s="619"/>
      <c r="AW17" s="619"/>
      <c r="AX17" s="619"/>
      <c r="AY17" s="619"/>
      <c r="AZ17" s="619"/>
      <c r="BA17" s="619"/>
      <c r="BB17" s="619"/>
      <c r="BC17" s="619"/>
      <c r="BD17" s="619"/>
      <c r="BE17" s="619"/>
      <c r="BF17" s="620"/>
      <c r="BG17" s="621" t="s">
        <v>128</v>
      </c>
      <c r="BH17" s="622"/>
      <c r="BI17" s="622"/>
      <c r="BJ17" s="622"/>
      <c r="BK17" s="622"/>
      <c r="BL17" s="622"/>
      <c r="BM17" s="622"/>
      <c r="BN17" s="623"/>
      <c r="BO17" s="659" t="s">
        <v>228</v>
      </c>
      <c r="BP17" s="659"/>
      <c r="BQ17" s="659"/>
      <c r="BR17" s="659"/>
      <c r="BS17" s="660" t="s">
        <v>228</v>
      </c>
      <c r="BT17" s="660"/>
      <c r="BU17" s="660"/>
      <c r="BV17" s="660"/>
      <c r="BW17" s="660"/>
      <c r="BX17" s="660"/>
      <c r="BY17" s="660"/>
      <c r="BZ17" s="660"/>
      <c r="CA17" s="660"/>
      <c r="CB17" s="700"/>
      <c r="CD17" s="618" t="s">
        <v>268</v>
      </c>
      <c r="CE17" s="619"/>
      <c r="CF17" s="619"/>
      <c r="CG17" s="619"/>
      <c r="CH17" s="619"/>
      <c r="CI17" s="619"/>
      <c r="CJ17" s="619"/>
      <c r="CK17" s="619"/>
      <c r="CL17" s="619"/>
      <c r="CM17" s="619"/>
      <c r="CN17" s="619"/>
      <c r="CO17" s="619"/>
      <c r="CP17" s="619"/>
      <c r="CQ17" s="620"/>
      <c r="CR17" s="621">
        <v>950340</v>
      </c>
      <c r="CS17" s="622"/>
      <c r="CT17" s="622"/>
      <c r="CU17" s="622"/>
      <c r="CV17" s="622"/>
      <c r="CW17" s="622"/>
      <c r="CX17" s="622"/>
      <c r="CY17" s="623"/>
      <c r="CZ17" s="659">
        <v>8.9</v>
      </c>
      <c r="DA17" s="659"/>
      <c r="DB17" s="659"/>
      <c r="DC17" s="659"/>
      <c r="DD17" s="627" t="s">
        <v>228</v>
      </c>
      <c r="DE17" s="622"/>
      <c r="DF17" s="622"/>
      <c r="DG17" s="622"/>
      <c r="DH17" s="622"/>
      <c r="DI17" s="622"/>
      <c r="DJ17" s="622"/>
      <c r="DK17" s="622"/>
      <c r="DL17" s="622"/>
      <c r="DM17" s="622"/>
      <c r="DN17" s="622"/>
      <c r="DO17" s="622"/>
      <c r="DP17" s="623"/>
      <c r="DQ17" s="627">
        <v>918871</v>
      </c>
      <c r="DR17" s="622"/>
      <c r="DS17" s="622"/>
      <c r="DT17" s="622"/>
      <c r="DU17" s="622"/>
      <c r="DV17" s="622"/>
      <c r="DW17" s="622"/>
      <c r="DX17" s="622"/>
      <c r="DY17" s="622"/>
      <c r="DZ17" s="622"/>
      <c r="EA17" s="622"/>
      <c r="EB17" s="622"/>
      <c r="EC17" s="658"/>
    </row>
    <row r="18" spans="2:133" ht="11.25" customHeight="1" x14ac:dyDescent="0.15">
      <c r="B18" s="618" t="s">
        <v>269</v>
      </c>
      <c r="C18" s="619"/>
      <c r="D18" s="619"/>
      <c r="E18" s="619"/>
      <c r="F18" s="619"/>
      <c r="G18" s="619"/>
      <c r="H18" s="619"/>
      <c r="I18" s="619"/>
      <c r="J18" s="619"/>
      <c r="K18" s="619"/>
      <c r="L18" s="619"/>
      <c r="M18" s="619"/>
      <c r="N18" s="619"/>
      <c r="O18" s="619"/>
      <c r="P18" s="619"/>
      <c r="Q18" s="620"/>
      <c r="R18" s="621">
        <v>6199</v>
      </c>
      <c r="S18" s="622"/>
      <c r="T18" s="622"/>
      <c r="U18" s="622"/>
      <c r="V18" s="622"/>
      <c r="W18" s="622"/>
      <c r="X18" s="622"/>
      <c r="Y18" s="623"/>
      <c r="Z18" s="659">
        <v>0.1</v>
      </c>
      <c r="AA18" s="659"/>
      <c r="AB18" s="659"/>
      <c r="AC18" s="659"/>
      <c r="AD18" s="660">
        <v>6199</v>
      </c>
      <c r="AE18" s="660"/>
      <c r="AF18" s="660"/>
      <c r="AG18" s="660"/>
      <c r="AH18" s="660"/>
      <c r="AI18" s="660"/>
      <c r="AJ18" s="660"/>
      <c r="AK18" s="660"/>
      <c r="AL18" s="624">
        <v>0.1</v>
      </c>
      <c r="AM18" s="625"/>
      <c r="AN18" s="625"/>
      <c r="AO18" s="661"/>
      <c r="AP18" s="618" t="s">
        <v>270</v>
      </c>
      <c r="AQ18" s="619"/>
      <c r="AR18" s="619"/>
      <c r="AS18" s="619"/>
      <c r="AT18" s="619"/>
      <c r="AU18" s="619"/>
      <c r="AV18" s="619"/>
      <c r="AW18" s="619"/>
      <c r="AX18" s="619"/>
      <c r="AY18" s="619"/>
      <c r="AZ18" s="619"/>
      <c r="BA18" s="619"/>
      <c r="BB18" s="619"/>
      <c r="BC18" s="619"/>
      <c r="BD18" s="619"/>
      <c r="BE18" s="619"/>
      <c r="BF18" s="620"/>
      <c r="BG18" s="621" t="s">
        <v>128</v>
      </c>
      <c r="BH18" s="622"/>
      <c r="BI18" s="622"/>
      <c r="BJ18" s="622"/>
      <c r="BK18" s="622"/>
      <c r="BL18" s="622"/>
      <c r="BM18" s="622"/>
      <c r="BN18" s="623"/>
      <c r="BO18" s="659" t="s">
        <v>128</v>
      </c>
      <c r="BP18" s="659"/>
      <c r="BQ18" s="659"/>
      <c r="BR18" s="659"/>
      <c r="BS18" s="660" t="s">
        <v>228</v>
      </c>
      <c r="BT18" s="660"/>
      <c r="BU18" s="660"/>
      <c r="BV18" s="660"/>
      <c r="BW18" s="660"/>
      <c r="BX18" s="660"/>
      <c r="BY18" s="660"/>
      <c r="BZ18" s="660"/>
      <c r="CA18" s="660"/>
      <c r="CB18" s="700"/>
      <c r="CD18" s="618" t="s">
        <v>271</v>
      </c>
      <c r="CE18" s="619"/>
      <c r="CF18" s="619"/>
      <c r="CG18" s="619"/>
      <c r="CH18" s="619"/>
      <c r="CI18" s="619"/>
      <c r="CJ18" s="619"/>
      <c r="CK18" s="619"/>
      <c r="CL18" s="619"/>
      <c r="CM18" s="619"/>
      <c r="CN18" s="619"/>
      <c r="CO18" s="619"/>
      <c r="CP18" s="619"/>
      <c r="CQ18" s="620"/>
      <c r="CR18" s="621" t="s">
        <v>228</v>
      </c>
      <c r="CS18" s="622"/>
      <c r="CT18" s="622"/>
      <c r="CU18" s="622"/>
      <c r="CV18" s="622"/>
      <c r="CW18" s="622"/>
      <c r="CX18" s="622"/>
      <c r="CY18" s="623"/>
      <c r="CZ18" s="659" t="s">
        <v>128</v>
      </c>
      <c r="DA18" s="659"/>
      <c r="DB18" s="659"/>
      <c r="DC18" s="659"/>
      <c r="DD18" s="627" t="s">
        <v>240</v>
      </c>
      <c r="DE18" s="622"/>
      <c r="DF18" s="622"/>
      <c r="DG18" s="622"/>
      <c r="DH18" s="622"/>
      <c r="DI18" s="622"/>
      <c r="DJ18" s="622"/>
      <c r="DK18" s="622"/>
      <c r="DL18" s="622"/>
      <c r="DM18" s="622"/>
      <c r="DN18" s="622"/>
      <c r="DO18" s="622"/>
      <c r="DP18" s="623"/>
      <c r="DQ18" s="627" t="s">
        <v>228</v>
      </c>
      <c r="DR18" s="622"/>
      <c r="DS18" s="622"/>
      <c r="DT18" s="622"/>
      <c r="DU18" s="622"/>
      <c r="DV18" s="622"/>
      <c r="DW18" s="622"/>
      <c r="DX18" s="622"/>
      <c r="DY18" s="622"/>
      <c r="DZ18" s="622"/>
      <c r="EA18" s="622"/>
      <c r="EB18" s="622"/>
      <c r="EC18" s="658"/>
    </row>
    <row r="19" spans="2:133" ht="11.25" customHeight="1" x14ac:dyDescent="0.15">
      <c r="B19" s="618" t="s">
        <v>272</v>
      </c>
      <c r="C19" s="619"/>
      <c r="D19" s="619"/>
      <c r="E19" s="619"/>
      <c r="F19" s="619"/>
      <c r="G19" s="619"/>
      <c r="H19" s="619"/>
      <c r="I19" s="619"/>
      <c r="J19" s="619"/>
      <c r="K19" s="619"/>
      <c r="L19" s="619"/>
      <c r="M19" s="619"/>
      <c r="N19" s="619"/>
      <c r="O19" s="619"/>
      <c r="P19" s="619"/>
      <c r="Q19" s="620"/>
      <c r="R19" s="621">
        <v>5211</v>
      </c>
      <c r="S19" s="622"/>
      <c r="T19" s="622"/>
      <c r="U19" s="622"/>
      <c r="V19" s="622"/>
      <c r="W19" s="622"/>
      <c r="X19" s="622"/>
      <c r="Y19" s="623"/>
      <c r="Z19" s="659">
        <v>0</v>
      </c>
      <c r="AA19" s="659"/>
      <c r="AB19" s="659"/>
      <c r="AC19" s="659"/>
      <c r="AD19" s="660">
        <v>5211</v>
      </c>
      <c r="AE19" s="660"/>
      <c r="AF19" s="660"/>
      <c r="AG19" s="660"/>
      <c r="AH19" s="660"/>
      <c r="AI19" s="660"/>
      <c r="AJ19" s="660"/>
      <c r="AK19" s="660"/>
      <c r="AL19" s="624">
        <v>0.1</v>
      </c>
      <c r="AM19" s="625"/>
      <c r="AN19" s="625"/>
      <c r="AO19" s="661"/>
      <c r="AP19" s="618" t="s">
        <v>273</v>
      </c>
      <c r="AQ19" s="619"/>
      <c r="AR19" s="619"/>
      <c r="AS19" s="619"/>
      <c r="AT19" s="619"/>
      <c r="AU19" s="619"/>
      <c r="AV19" s="619"/>
      <c r="AW19" s="619"/>
      <c r="AX19" s="619"/>
      <c r="AY19" s="619"/>
      <c r="AZ19" s="619"/>
      <c r="BA19" s="619"/>
      <c r="BB19" s="619"/>
      <c r="BC19" s="619"/>
      <c r="BD19" s="619"/>
      <c r="BE19" s="619"/>
      <c r="BF19" s="620"/>
      <c r="BG19" s="621" t="s">
        <v>128</v>
      </c>
      <c r="BH19" s="622"/>
      <c r="BI19" s="622"/>
      <c r="BJ19" s="622"/>
      <c r="BK19" s="622"/>
      <c r="BL19" s="622"/>
      <c r="BM19" s="622"/>
      <c r="BN19" s="623"/>
      <c r="BO19" s="659" t="s">
        <v>228</v>
      </c>
      <c r="BP19" s="659"/>
      <c r="BQ19" s="659"/>
      <c r="BR19" s="659"/>
      <c r="BS19" s="660" t="s">
        <v>228</v>
      </c>
      <c r="BT19" s="660"/>
      <c r="BU19" s="660"/>
      <c r="BV19" s="660"/>
      <c r="BW19" s="660"/>
      <c r="BX19" s="660"/>
      <c r="BY19" s="660"/>
      <c r="BZ19" s="660"/>
      <c r="CA19" s="660"/>
      <c r="CB19" s="700"/>
      <c r="CD19" s="618" t="s">
        <v>274</v>
      </c>
      <c r="CE19" s="619"/>
      <c r="CF19" s="619"/>
      <c r="CG19" s="619"/>
      <c r="CH19" s="619"/>
      <c r="CI19" s="619"/>
      <c r="CJ19" s="619"/>
      <c r="CK19" s="619"/>
      <c r="CL19" s="619"/>
      <c r="CM19" s="619"/>
      <c r="CN19" s="619"/>
      <c r="CO19" s="619"/>
      <c r="CP19" s="619"/>
      <c r="CQ19" s="620"/>
      <c r="CR19" s="621" t="s">
        <v>128</v>
      </c>
      <c r="CS19" s="622"/>
      <c r="CT19" s="622"/>
      <c r="CU19" s="622"/>
      <c r="CV19" s="622"/>
      <c r="CW19" s="622"/>
      <c r="CX19" s="622"/>
      <c r="CY19" s="623"/>
      <c r="CZ19" s="659" t="s">
        <v>228</v>
      </c>
      <c r="DA19" s="659"/>
      <c r="DB19" s="659"/>
      <c r="DC19" s="659"/>
      <c r="DD19" s="627" t="s">
        <v>228</v>
      </c>
      <c r="DE19" s="622"/>
      <c r="DF19" s="622"/>
      <c r="DG19" s="622"/>
      <c r="DH19" s="622"/>
      <c r="DI19" s="622"/>
      <c r="DJ19" s="622"/>
      <c r="DK19" s="622"/>
      <c r="DL19" s="622"/>
      <c r="DM19" s="622"/>
      <c r="DN19" s="622"/>
      <c r="DO19" s="622"/>
      <c r="DP19" s="623"/>
      <c r="DQ19" s="627" t="s">
        <v>228</v>
      </c>
      <c r="DR19" s="622"/>
      <c r="DS19" s="622"/>
      <c r="DT19" s="622"/>
      <c r="DU19" s="622"/>
      <c r="DV19" s="622"/>
      <c r="DW19" s="622"/>
      <c r="DX19" s="622"/>
      <c r="DY19" s="622"/>
      <c r="DZ19" s="622"/>
      <c r="EA19" s="622"/>
      <c r="EB19" s="622"/>
      <c r="EC19" s="658"/>
    </row>
    <row r="20" spans="2:133" ht="11.25" customHeight="1" x14ac:dyDescent="0.15">
      <c r="B20" s="688" t="s">
        <v>275</v>
      </c>
      <c r="C20" s="689"/>
      <c r="D20" s="689"/>
      <c r="E20" s="689"/>
      <c r="F20" s="689"/>
      <c r="G20" s="689"/>
      <c r="H20" s="689"/>
      <c r="I20" s="689"/>
      <c r="J20" s="689"/>
      <c r="K20" s="689"/>
      <c r="L20" s="689"/>
      <c r="M20" s="689"/>
      <c r="N20" s="689"/>
      <c r="O20" s="689"/>
      <c r="P20" s="689"/>
      <c r="Q20" s="690"/>
      <c r="R20" s="621">
        <v>988</v>
      </c>
      <c r="S20" s="622"/>
      <c r="T20" s="622"/>
      <c r="U20" s="622"/>
      <c r="V20" s="622"/>
      <c r="W20" s="622"/>
      <c r="X20" s="622"/>
      <c r="Y20" s="623"/>
      <c r="Z20" s="659">
        <v>0</v>
      </c>
      <c r="AA20" s="659"/>
      <c r="AB20" s="659"/>
      <c r="AC20" s="659"/>
      <c r="AD20" s="660">
        <v>988</v>
      </c>
      <c r="AE20" s="660"/>
      <c r="AF20" s="660"/>
      <c r="AG20" s="660"/>
      <c r="AH20" s="660"/>
      <c r="AI20" s="660"/>
      <c r="AJ20" s="660"/>
      <c r="AK20" s="660"/>
      <c r="AL20" s="624">
        <v>0</v>
      </c>
      <c r="AM20" s="625"/>
      <c r="AN20" s="625"/>
      <c r="AO20" s="661"/>
      <c r="AP20" s="618" t="s">
        <v>276</v>
      </c>
      <c r="AQ20" s="619"/>
      <c r="AR20" s="619"/>
      <c r="AS20" s="619"/>
      <c r="AT20" s="619"/>
      <c r="AU20" s="619"/>
      <c r="AV20" s="619"/>
      <c r="AW20" s="619"/>
      <c r="AX20" s="619"/>
      <c r="AY20" s="619"/>
      <c r="AZ20" s="619"/>
      <c r="BA20" s="619"/>
      <c r="BB20" s="619"/>
      <c r="BC20" s="619"/>
      <c r="BD20" s="619"/>
      <c r="BE20" s="619"/>
      <c r="BF20" s="620"/>
      <c r="BG20" s="621" t="s">
        <v>228</v>
      </c>
      <c r="BH20" s="622"/>
      <c r="BI20" s="622"/>
      <c r="BJ20" s="622"/>
      <c r="BK20" s="622"/>
      <c r="BL20" s="622"/>
      <c r="BM20" s="622"/>
      <c r="BN20" s="623"/>
      <c r="BO20" s="659" t="s">
        <v>128</v>
      </c>
      <c r="BP20" s="659"/>
      <c r="BQ20" s="659"/>
      <c r="BR20" s="659"/>
      <c r="BS20" s="660" t="s">
        <v>128</v>
      </c>
      <c r="BT20" s="660"/>
      <c r="BU20" s="660"/>
      <c r="BV20" s="660"/>
      <c r="BW20" s="660"/>
      <c r="BX20" s="660"/>
      <c r="BY20" s="660"/>
      <c r="BZ20" s="660"/>
      <c r="CA20" s="660"/>
      <c r="CB20" s="700"/>
      <c r="CD20" s="618" t="s">
        <v>277</v>
      </c>
      <c r="CE20" s="619"/>
      <c r="CF20" s="619"/>
      <c r="CG20" s="619"/>
      <c r="CH20" s="619"/>
      <c r="CI20" s="619"/>
      <c r="CJ20" s="619"/>
      <c r="CK20" s="619"/>
      <c r="CL20" s="619"/>
      <c r="CM20" s="619"/>
      <c r="CN20" s="619"/>
      <c r="CO20" s="619"/>
      <c r="CP20" s="619"/>
      <c r="CQ20" s="620"/>
      <c r="CR20" s="621">
        <v>10678906</v>
      </c>
      <c r="CS20" s="622"/>
      <c r="CT20" s="622"/>
      <c r="CU20" s="622"/>
      <c r="CV20" s="622"/>
      <c r="CW20" s="622"/>
      <c r="CX20" s="622"/>
      <c r="CY20" s="623"/>
      <c r="CZ20" s="659">
        <v>100</v>
      </c>
      <c r="DA20" s="659"/>
      <c r="DB20" s="659"/>
      <c r="DC20" s="659"/>
      <c r="DD20" s="627">
        <v>3668953</v>
      </c>
      <c r="DE20" s="622"/>
      <c r="DF20" s="622"/>
      <c r="DG20" s="622"/>
      <c r="DH20" s="622"/>
      <c r="DI20" s="622"/>
      <c r="DJ20" s="622"/>
      <c r="DK20" s="622"/>
      <c r="DL20" s="622"/>
      <c r="DM20" s="622"/>
      <c r="DN20" s="622"/>
      <c r="DO20" s="622"/>
      <c r="DP20" s="623"/>
      <c r="DQ20" s="627">
        <v>5782019</v>
      </c>
      <c r="DR20" s="622"/>
      <c r="DS20" s="622"/>
      <c r="DT20" s="622"/>
      <c r="DU20" s="622"/>
      <c r="DV20" s="622"/>
      <c r="DW20" s="622"/>
      <c r="DX20" s="622"/>
      <c r="DY20" s="622"/>
      <c r="DZ20" s="622"/>
      <c r="EA20" s="622"/>
      <c r="EB20" s="622"/>
      <c r="EC20" s="658"/>
    </row>
    <row r="21" spans="2:133" ht="11.25" customHeight="1" x14ac:dyDescent="0.15">
      <c r="B21" s="618" t="s">
        <v>278</v>
      </c>
      <c r="C21" s="619"/>
      <c r="D21" s="619"/>
      <c r="E21" s="619"/>
      <c r="F21" s="619"/>
      <c r="G21" s="619"/>
      <c r="H21" s="619"/>
      <c r="I21" s="619"/>
      <c r="J21" s="619"/>
      <c r="K21" s="619"/>
      <c r="L21" s="619"/>
      <c r="M21" s="619"/>
      <c r="N21" s="619"/>
      <c r="O21" s="619"/>
      <c r="P21" s="619"/>
      <c r="Q21" s="620"/>
      <c r="R21" s="621">
        <v>3955737</v>
      </c>
      <c r="S21" s="622"/>
      <c r="T21" s="622"/>
      <c r="U21" s="622"/>
      <c r="V21" s="622"/>
      <c r="W21" s="622"/>
      <c r="X21" s="622"/>
      <c r="Y21" s="623"/>
      <c r="Z21" s="659">
        <v>36.200000000000003</v>
      </c>
      <c r="AA21" s="659"/>
      <c r="AB21" s="659"/>
      <c r="AC21" s="659"/>
      <c r="AD21" s="660">
        <v>3612067</v>
      </c>
      <c r="AE21" s="660"/>
      <c r="AF21" s="660"/>
      <c r="AG21" s="660"/>
      <c r="AH21" s="660"/>
      <c r="AI21" s="660"/>
      <c r="AJ21" s="660"/>
      <c r="AK21" s="660"/>
      <c r="AL21" s="624">
        <v>73.3</v>
      </c>
      <c r="AM21" s="625"/>
      <c r="AN21" s="625"/>
      <c r="AO21" s="661"/>
      <c r="AP21" s="618" t="s">
        <v>279</v>
      </c>
      <c r="AQ21" s="698"/>
      <c r="AR21" s="698"/>
      <c r="AS21" s="698"/>
      <c r="AT21" s="698"/>
      <c r="AU21" s="698"/>
      <c r="AV21" s="698"/>
      <c r="AW21" s="698"/>
      <c r="AX21" s="698"/>
      <c r="AY21" s="698"/>
      <c r="AZ21" s="698"/>
      <c r="BA21" s="698"/>
      <c r="BB21" s="698"/>
      <c r="BC21" s="698"/>
      <c r="BD21" s="698"/>
      <c r="BE21" s="698"/>
      <c r="BF21" s="699"/>
      <c r="BG21" s="621" t="s">
        <v>228</v>
      </c>
      <c r="BH21" s="622"/>
      <c r="BI21" s="622"/>
      <c r="BJ21" s="622"/>
      <c r="BK21" s="622"/>
      <c r="BL21" s="622"/>
      <c r="BM21" s="622"/>
      <c r="BN21" s="623"/>
      <c r="BO21" s="659" t="s">
        <v>228</v>
      </c>
      <c r="BP21" s="659"/>
      <c r="BQ21" s="659"/>
      <c r="BR21" s="659"/>
      <c r="BS21" s="660" t="s">
        <v>128</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280</v>
      </c>
      <c r="C22" s="619"/>
      <c r="D22" s="619"/>
      <c r="E22" s="619"/>
      <c r="F22" s="619"/>
      <c r="G22" s="619"/>
      <c r="H22" s="619"/>
      <c r="I22" s="619"/>
      <c r="J22" s="619"/>
      <c r="K22" s="619"/>
      <c r="L22" s="619"/>
      <c r="M22" s="619"/>
      <c r="N22" s="619"/>
      <c r="O22" s="619"/>
      <c r="P22" s="619"/>
      <c r="Q22" s="620"/>
      <c r="R22" s="621">
        <v>3612067</v>
      </c>
      <c r="S22" s="622"/>
      <c r="T22" s="622"/>
      <c r="U22" s="622"/>
      <c r="V22" s="622"/>
      <c r="W22" s="622"/>
      <c r="X22" s="622"/>
      <c r="Y22" s="623"/>
      <c r="Z22" s="659">
        <v>33</v>
      </c>
      <c r="AA22" s="659"/>
      <c r="AB22" s="659"/>
      <c r="AC22" s="659"/>
      <c r="AD22" s="660">
        <v>3612067</v>
      </c>
      <c r="AE22" s="660"/>
      <c r="AF22" s="660"/>
      <c r="AG22" s="660"/>
      <c r="AH22" s="660"/>
      <c r="AI22" s="660"/>
      <c r="AJ22" s="660"/>
      <c r="AK22" s="660"/>
      <c r="AL22" s="624">
        <v>73.3</v>
      </c>
      <c r="AM22" s="625"/>
      <c r="AN22" s="625"/>
      <c r="AO22" s="661"/>
      <c r="AP22" s="618" t="s">
        <v>281</v>
      </c>
      <c r="AQ22" s="698"/>
      <c r="AR22" s="698"/>
      <c r="AS22" s="698"/>
      <c r="AT22" s="698"/>
      <c r="AU22" s="698"/>
      <c r="AV22" s="698"/>
      <c r="AW22" s="698"/>
      <c r="AX22" s="698"/>
      <c r="AY22" s="698"/>
      <c r="AZ22" s="698"/>
      <c r="BA22" s="698"/>
      <c r="BB22" s="698"/>
      <c r="BC22" s="698"/>
      <c r="BD22" s="698"/>
      <c r="BE22" s="698"/>
      <c r="BF22" s="699"/>
      <c r="BG22" s="621" t="s">
        <v>228</v>
      </c>
      <c r="BH22" s="622"/>
      <c r="BI22" s="622"/>
      <c r="BJ22" s="622"/>
      <c r="BK22" s="622"/>
      <c r="BL22" s="622"/>
      <c r="BM22" s="622"/>
      <c r="BN22" s="623"/>
      <c r="BO22" s="659" t="s">
        <v>240</v>
      </c>
      <c r="BP22" s="659"/>
      <c r="BQ22" s="659"/>
      <c r="BR22" s="659"/>
      <c r="BS22" s="660" t="s">
        <v>128</v>
      </c>
      <c r="BT22" s="660"/>
      <c r="BU22" s="660"/>
      <c r="BV22" s="660"/>
      <c r="BW22" s="660"/>
      <c r="BX22" s="660"/>
      <c r="BY22" s="660"/>
      <c r="BZ22" s="660"/>
      <c r="CA22" s="660"/>
      <c r="CB22" s="700"/>
      <c r="CD22" s="673" t="s">
        <v>282</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283</v>
      </c>
      <c r="C23" s="619"/>
      <c r="D23" s="619"/>
      <c r="E23" s="619"/>
      <c r="F23" s="619"/>
      <c r="G23" s="619"/>
      <c r="H23" s="619"/>
      <c r="I23" s="619"/>
      <c r="J23" s="619"/>
      <c r="K23" s="619"/>
      <c r="L23" s="619"/>
      <c r="M23" s="619"/>
      <c r="N23" s="619"/>
      <c r="O23" s="619"/>
      <c r="P23" s="619"/>
      <c r="Q23" s="620"/>
      <c r="R23" s="621">
        <v>343670</v>
      </c>
      <c r="S23" s="622"/>
      <c r="T23" s="622"/>
      <c r="U23" s="622"/>
      <c r="V23" s="622"/>
      <c r="W23" s="622"/>
      <c r="X23" s="622"/>
      <c r="Y23" s="623"/>
      <c r="Z23" s="659">
        <v>3.1</v>
      </c>
      <c r="AA23" s="659"/>
      <c r="AB23" s="659"/>
      <c r="AC23" s="659"/>
      <c r="AD23" s="660" t="s">
        <v>228</v>
      </c>
      <c r="AE23" s="660"/>
      <c r="AF23" s="660"/>
      <c r="AG23" s="660"/>
      <c r="AH23" s="660"/>
      <c r="AI23" s="660"/>
      <c r="AJ23" s="660"/>
      <c r="AK23" s="660"/>
      <c r="AL23" s="624" t="s">
        <v>128</v>
      </c>
      <c r="AM23" s="625"/>
      <c r="AN23" s="625"/>
      <c r="AO23" s="661"/>
      <c r="AP23" s="618" t="s">
        <v>284</v>
      </c>
      <c r="AQ23" s="698"/>
      <c r="AR23" s="698"/>
      <c r="AS23" s="698"/>
      <c r="AT23" s="698"/>
      <c r="AU23" s="698"/>
      <c r="AV23" s="698"/>
      <c r="AW23" s="698"/>
      <c r="AX23" s="698"/>
      <c r="AY23" s="698"/>
      <c r="AZ23" s="698"/>
      <c r="BA23" s="698"/>
      <c r="BB23" s="698"/>
      <c r="BC23" s="698"/>
      <c r="BD23" s="698"/>
      <c r="BE23" s="698"/>
      <c r="BF23" s="699"/>
      <c r="BG23" s="621" t="s">
        <v>128</v>
      </c>
      <c r="BH23" s="622"/>
      <c r="BI23" s="622"/>
      <c r="BJ23" s="622"/>
      <c r="BK23" s="622"/>
      <c r="BL23" s="622"/>
      <c r="BM23" s="622"/>
      <c r="BN23" s="623"/>
      <c r="BO23" s="659" t="s">
        <v>128</v>
      </c>
      <c r="BP23" s="659"/>
      <c r="BQ23" s="659"/>
      <c r="BR23" s="659"/>
      <c r="BS23" s="660" t="s">
        <v>228</v>
      </c>
      <c r="BT23" s="660"/>
      <c r="BU23" s="660"/>
      <c r="BV23" s="660"/>
      <c r="BW23" s="660"/>
      <c r="BX23" s="660"/>
      <c r="BY23" s="660"/>
      <c r="BZ23" s="660"/>
      <c r="CA23" s="660"/>
      <c r="CB23" s="700"/>
      <c r="CD23" s="673" t="s">
        <v>222</v>
      </c>
      <c r="CE23" s="674"/>
      <c r="CF23" s="674"/>
      <c r="CG23" s="674"/>
      <c r="CH23" s="674"/>
      <c r="CI23" s="674"/>
      <c r="CJ23" s="674"/>
      <c r="CK23" s="674"/>
      <c r="CL23" s="674"/>
      <c r="CM23" s="674"/>
      <c r="CN23" s="674"/>
      <c r="CO23" s="674"/>
      <c r="CP23" s="674"/>
      <c r="CQ23" s="675"/>
      <c r="CR23" s="673" t="s">
        <v>285</v>
      </c>
      <c r="CS23" s="674"/>
      <c r="CT23" s="674"/>
      <c r="CU23" s="674"/>
      <c r="CV23" s="674"/>
      <c r="CW23" s="674"/>
      <c r="CX23" s="674"/>
      <c r="CY23" s="675"/>
      <c r="CZ23" s="673" t="s">
        <v>286</v>
      </c>
      <c r="DA23" s="674"/>
      <c r="DB23" s="674"/>
      <c r="DC23" s="675"/>
      <c r="DD23" s="673" t="s">
        <v>287</v>
      </c>
      <c r="DE23" s="674"/>
      <c r="DF23" s="674"/>
      <c r="DG23" s="674"/>
      <c r="DH23" s="674"/>
      <c r="DI23" s="674"/>
      <c r="DJ23" s="674"/>
      <c r="DK23" s="675"/>
      <c r="DL23" s="711" t="s">
        <v>288</v>
      </c>
      <c r="DM23" s="712"/>
      <c r="DN23" s="712"/>
      <c r="DO23" s="712"/>
      <c r="DP23" s="712"/>
      <c r="DQ23" s="712"/>
      <c r="DR23" s="712"/>
      <c r="DS23" s="712"/>
      <c r="DT23" s="712"/>
      <c r="DU23" s="712"/>
      <c r="DV23" s="713"/>
      <c r="DW23" s="673" t="s">
        <v>289</v>
      </c>
      <c r="DX23" s="674"/>
      <c r="DY23" s="674"/>
      <c r="DZ23" s="674"/>
      <c r="EA23" s="674"/>
      <c r="EB23" s="674"/>
      <c r="EC23" s="675"/>
    </row>
    <row r="24" spans="2:133" ht="11.25" customHeight="1" x14ac:dyDescent="0.15">
      <c r="B24" s="618" t="s">
        <v>290</v>
      </c>
      <c r="C24" s="619"/>
      <c r="D24" s="619"/>
      <c r="E24" s="619"/>
      <c r="F24" s="619"/>
      <c r="G24" s="619"/>
      <c r="H24" s="619"/>
      <c r="I24" s="619"/>
      <c r="J24" s="619"/>
      <c r="K24" s="619"/>
      <c r="L24" s="619"/>
      <c r="M24" s="619"/>
      <c r="N24" s="619"/>
      <c r="O24" s="619"/>
      <c r="P24" s="619"/>
      <c r="Q24" s="620"/>
      <c r="R24" s="621" t="s">
        <v>228</v>
      </c>
      <c r="S24" s="622"/>
      <c r="T24" s="622"/>
      <c r="U24" s="622"/>
      <c r="V24" s="622"/>
      <c r="W24" s="622"/>
      <c r="X24" s="622"/>
      <c r="Y24" s="623"/>
      <c r="Z24" s="659" t="s">
        <v>228</v>
      </c>
      <c r="AA24" s="659"/>
      <c r="AB24" s="659"/>
      <c r="AC24" s="659"/>
      <c r="AD24" s="660" t="s">
        <v>128</v>
      </c>
      <c r="AE24" s="660"/>
      <c r="AF24" s="660"/>
      <c r="AG24" s="660"/>
      <c r="AH24" s="660"/>
      <c r="AI24" s="660"/>
      <c r="AJ24" s="660"/>
      <c r="AK24" s="660"/>
      <c r="AL24" s="624" t="s">
        <v>128</v>
      </c>
      <c r="AM24" s="625"/>
      <c r="AN24" s="625"/>
      <c r="AO24" s="661"/>
      <c r="AP24" s="618" t="s">
        <v>291</v>
      </c>
      <c r="AQ24" s="698"/>
      <c r="AR24" s="698"/>
      <c r="AS24" s="698"/>
      <c r="AT24" s="698"/>
      <c r="AU24" s="698"/>
      <c r="AV24" s="698"/>
      <c r="AW24" s="698"/>
      <c r="AX24" s="698"/>
      <c r="AY24" s="698"/>
      <c r="AZ24" s="698"/>
      <c r="BA24" s="698"/>
      <c r="BB24" s="698"/>
      <c r="BC24" s="698"/>
      <c r="BD24" s="698"/>
      <c r="BE24" s="698"/>
      <c r="BF24" s="699"/>
      <c r="BG24" s="621" t="s">
        <v>228</v>
      </c>
      <c r="BH24" s="622"/>
      <c r="BI24" s="622"/>
      <c r="BJ24" s="622"/>
      <c r="BK24" s="622"/>
      <c r="BL24" s="622"/>
      <c r="BM24" s="622"/>
      <c r="BN24" s="623"/>
      <c r="BO24" s="659" t="s">
        <v>128</v>
      </c>
      <c r="BP24" s="659"/>
      <c r="BQ24" s="659"/>
      <c r="BR24" s="659"/>
      <c r="BS24" s="660" t="s">
        <v>128</v>
      </c>
      <c r="BT24" s="660"/>
      <c r="BU24" s="660"/>
      <c r="BV24" s="660"/>
      <c r="BW24" s="660"/>
      <c r="BX24" s="660"/>
      <c r="BY24" s="660"/>
      <c r="BZ24" s="660"/>
      <c r="CA24" s="660"/>
      <c r="CB24" s="700"/>
      <c r="CD24" s="679" t="s">
        <v>292</v>
      </c>
      <c r="CE24" s="680"/>
      <c r="CF24" s="680"/>
      <c r="CG24" s="680"/>
      <c r="CH24" s="680"/>
      <c r="CI24" s="680"/>
      <c r="CJ24" s="680"/>
      <c r="CK24" s="680"/>
      <c r="CL24" s="680"/>
      <c r="CM24" s="680"/>
      <c r="CN24" s="680"/>
      <c r="CO24" s="680"/>
      <c r="CP24" s="680"/>
      <c r="CQ24" s="681"/>
      <c r="CR24" s="676">
        <v>3203158</v>
      </c>
      <c r="CS24" s="677"/>
      <c r="CT24" s="677"/>
      <c r="CU24" s="677"/>
      <c r="CV24" s="677"/>
      <c r="CW24" s="677"/>
      <c r="CX24" s="677"/>
      <c r="CY24" s="702"/>
      <c r="CZ24" s="703">
        <v>30</v>
      </c>
      <c r="DA24" s="685"/>
      <c r="DB24" s="685"/>
      <c r="DC24" s="705"/>
      <c r="DD24" s="701">
        <v>2588857</v>
      </c>
      <c r="DE24" s="677"/>
      <c r="DF24" s="677"/>
      <c r="DG24" s="677"/>
      <c r="DH24" s="677"/>
      <c r="DI24" s="677"/>
      <c r="DJ24" s="677"/>
      <c r="DK24" s="702"/>
      <c r="DL24" s="701">
        <v>2496396</v>
      </c>
      <c r="DM24" s="677"/>
      <c r="DN24" s="677"/>
      <c r="DO24" s="677"/>
      <c r="DP24" s="677"/>
      <c r="DQ24" s="677"/>
      <c r="DR24" s="677"/>
      <c r="DS24" s="677"/>
      <c r="DT24" s="677"/>
      <c r="DU24" s="677"/>
      <c r="DV24" s="702"/>
      <c r="DW24" s="703">
        <v>50.2</v>
      </c>
      <c r="DX24" s="685"/>
      <c r="DY24" s="685"/>
      <c r="DZ24" s="685"/>
      <c r="EA24" s="685"/>
      <c r="EB24" s="685"/>
      <c r="EC24" s="704"/>
    </row>
    <row r="25" spans="2:133" ht="11.25" customHeight="1" x14ac:dyDescent="0.15">
      <c r="B25" s="618" t="s">
        <v>293</v>
      </c>
      <c r="C25" s="619"/>
      <c r="D25" s="619"/>
      <c r="E25" s="619"/>
      <c r="F25" s="619"/>
      <c r="G25" s="619"/>
      <c r="H25" s="619"/>
      <c r="I25" s="619"/>
      <c r="J25" s="619"/>
      <c r="K25" s="619"/>
      <c r="L25" s="619"/>
      <c r="M25" s="619"/>
      <c r="N25" s="619"/>
      <c r="O25" s="619"/>
      <c r="P25" s="619"/>
      <c r="Q25" s="620"/>
      <c r="R25" s="621">
        <v>5262853</v>
      </c>
      <c r="S25" s="622"/>
      <c r="T25" s="622"/>
      <c r="U25" s="622"/>
      <c r="V25" s="622"/>
      <c r="W25" s="622"/>
      <c r="X25" s="622"/>
      <c r="Y25" s="623"/>
      <c r="Z25" s="659">
        <v>48.1</v>
      </c>
      <c r="AA25" s="659"/>
      <c r="AB25" s="659"/>
      <c r="AC25" s="659"/>
      <c r="AD25" s="660">
        <v>4919183</v>
      </c>
      <c r="AE25" s="660"/>
      <c r="AF25" s="660"/>
      <c r="AG25" s="660"/>
      <c r="AH25" s="660"/>
      <c r="AI25" s="660"/>
      <c r="AJ25" s="660"/>
      <c r="AK25" s="660"/>
      <c r="AL25" s="624">
        <v>99.8</v>
      </c>
      <c r="AM25" s="625"/>
      <c r="AN25" s="625"/>
      <c r="AO25" s="661"/>
      <c r="AP25" s="618" t="s">
        <v>294</v>
      </c>
      <c r="AQ25" s="698"/>
      <c r="AR25" s="698"/>
      <c r="AS25" s="698"/>
      <c r="AT25" s="698"/>
      <c r="AU25" s="698"/>
      <c r="AV25" s="698"/>
      <c r="AW25" s="698"/>
      <c r="AX25" s="698"/>
      <c r="AY25" s="698"/>
      <c r="AZ25" s="698"/>
      <c r="BA25" s="698"/>
      <c r="BB25" s="698"/>
      <c r="BC25" s="698"/>
      <c r="BD25" s="698"/>
      <c r="BE25" s="698"/>
      <c r="BF25" s="699"/>
      <c r="BG25" s="621" t="s">
        <v>228</v>
      </c>
      <c r="BH25" s="622"/>
      <c r="BI25" s="622"/>
      <c r="BJ25" s="622"/>
      <c r="BK25" s="622"/>
      <c r="BL25" s="622"/>
      <c r="BM25" s="622"/>
      <c r="BN25" s="623"/>
      <c r="BO25" s="659" t="s">
        <v>228</v>
      </c>
      <c r="BP25" s="659"/>
      <c r="BQ25" s="659"/>
      <c r="BR25" s="659"/>
      <c r="BS25" s="660" t="s">
        <v>128</v>
      </c>
      <c r="BT25" s="660"/>
      <c r="BU25" s="660"/>
      <c r="BV25" s="660"/>
      <c r="BW25" s="660"/>
      <c r="BX25" s="660"/>
      <c r="BY25" s="660"/>
      <c r="BZ25" s="660"/>
      <c r="CA25" s="660"/>
      <c r="CB25" s="700"/>
      <c r="CD25" s="618" t="s">
        <v>295</v>
      </c>
      <c r="CE25" s="619"/>
      <c r="CF25" s="619"/>
      <c r="CG25" s="619"/>
      <c r="CH25" s="619"/>
      <c r="CI25" s="619"/>
      <c r="CJ25" s="619"/>
      <c r="CK25" s="619"/>
      <c r="CL25" s="619"/>
      <c r="CM25" s="619"/>
      <c r="CN25" s="619"/>
      <c r="CO25" s="619"/>
      <c r="CP25" s="619"/>
      <c r="CQ25" s="620"/>
      <c r="CR25" s="621">
        <v>1587348</v>
      </c>
      <c r="CS25" s="634"/>
      <c r="CT25" s="634"/>
      <c r="CU25" s="634"/>
      <c r="CV25" s="634"/>
      <c r="CW25" s="634"/>
      <c r="CX25" s="634"/>
      <c r="CY25" s="635"/>
      <c r="CZ25" s="624">
        <v>14.9</v>
      </c>
      <c r="DA25" s="636"/>
      <c r="DB25" s="636"/>
      <c r="DC25" s="637"/>
      <c r="DD25" s="627">
        <v>1496734</v>
      </c>
      <c r="DE25" s="634"/>
      <c r="DF25" s="634"/>
      <c r="DG25" s="634"/>
      <c r="DH25" s="634"/>
      <c r="DI25" s="634"/>
      <c r="DJ25" s="634"/>
      <c r="DK25" s="635"/>
      <c r="DL25" s="627">
        <v>1413506</v>
      </c>
      <c r="DM25" s="634"/>
      <c r="DN25" s="634"/>
      <c r="DO25" s="634"/>
      <c r="DP25" s="634"/>
      <c r="DQ25" s="634"/>
      <c r="DR25" s="634"/>
      <c r="DS25" s="634"/>
      <c r="DT25" s="634"/>
      <c r="DU25" s="634"/>
      <c r="DV25" s="635"/>
      <c r="DW25" s="624">
        <v>28.4</v>
      </c>
      <c r="DX25" s="636"/>
      <c r="DY25" s="636"/>
      <c r="DZ25" s="636"/>
      <c r="EA25" s="636"/>
      <c r="EB25" s="636"/>
      <c r="EC25" s="648"/>
    </row>
    <row r="26" spans="2:133" ht="11.25" customHeight="1" x14ac:dyDescent="0.15">
      <c r="B26" s="618" t="s">
        <v>296</v>
      </c>
      <c r="C26" s="619"/>
      <c r="D26" s="619"/>
      <c r="E26" s="619"/>
      <c r="F26" s="619"/>
      <c r="G26" s="619"/>
      <c r="H26" s="619"/>
      <c r="I26" s="619"/>
      <c r="J26" s="619"/>
      <c r="K26" s="619"/>
      <c r="L26" s="619"/>
      <c r="M26" s="619"/>
      <c r="N26" s="619"/>
      <c r="O26" s="619"/>
      <c r="P26" s="619"/>
      <c r="Q26" s="620"/>
      <c r="R26" s="621">
        <v>964</v>
      </c>
      <c r="S26" s="622"/>
      <c r="T26" s="622"/>
      <c r="U26" s="622"/>
      <c r="V26" s="622"/>
      <c r="W26" s="622"/>
      <c r="X26" s="622"/>
      <c r="Y26" s="623"/>
      <c r="Z26" s="659">
        <v>0</v>
      </c>
      <c r="AA26" s="659"/>
      <c r="AB26" s="659"/>
      <c r="AC26" s="659"/>
      <c r="AD26" s="660">
        <v>964</v>
      </c>
      <c r="AE26" s="660"/>
      <c r="AF26" s="660"/>
      <c r="AG26" s="660"/>
      <c r="AH26" s="660"/>
      <c r="AI26" s="660"/>
      <c r="AJ26" s="660"/>
      <c r="AK26" s="660"/>
      <c r="AL26" s="624">
        <v>0</v>
      </c>
      <c r="AM26" s="625"/>
      <c r="AN26" s="625"/>
      <c r="AO26" s="661"/>
      <c r="AP26" s="618" t="s">
        <v>297</v>
      </c>
      <c r="AQ26" s="698"/>
      <c r="AR26" s="698"/>
      <c r="AS26" s="698"/>
      <c r="AT26" s="698"/>
      <c r="AU26" s="698"/>
      <c r="AV26" s="698"/>
      <c r="AW26" s="698"/>
      <c r="AX26" s="698"/>
      <c r="AY26" s="698"/>
      <c r="AZ26" s="698"/>
      <c r="BA26" s="698"/>
      <c r="BB26" s="698"/>
      <c r="BC26" s="698"/>
      <c r="BD26" s="698"/>
      <c r="BE26" s="698"/>
      <c r="BF26" s="699"/>
      <c r="BG26" s="621" t="s">
        <v>128</v>
      </c>
      <c r="BH26" s="622"/>
      <c r="BI26" s="622"/>
      <c r="BJ26" s="622"/>
      <c r="BK26" s="622"/>
      <c r="BL26" s="622"/>
      <c r="BM26" s="622"/>
      <c r="BN26" s="623"/>
      <c r="BO26" s="659" t="s">
        <v>128</v>
      </c>
      <c r="BP26" s="659"/>
      <c r="BQ26" s="659"/>
      <c r="BR26" s="659"/>
      <c r="BS26" s="660" t="s">
        <v>240</v>
      </c>
      <c r="BT26" s="660"/>
      <c r="BU26" s="660"/>
      <c r="BV26" s="660"/>
      <c r="BW26" s="660"/>
      <c r="BX26" s="660"/>
      <c r="BY26" s="660"/>
      <c r="BZ26" s="660"/>
      <c r="CA26" s="660"/>
      <c r="CB26" s="700"/>
      <c r="CD26" s="618" t="s">
        <v>298</v>
      </c>
      <c r="CE26" s="619"/>
      <c r="CF26" s="619"/>
      <c r="CG26" s="619"/>
      <c r="CH26" s="619"/>
      <c r="CI26" s="619"/>
      <c r="CJ26" s="619"/>
      <c r="CK26" s="619"/>
      <c r="CL26" s="619"/>
      <c r="CM26" s="619"/>
      <c r="CN26" s="619"/>
      <c r="CO26" s="619"/>
      <c r="CP26" s="619"/>
      <c r="CQ26" s="620"/>
      <c r="CR26" s="621">
        <v>959606</v>
      </c>
      <c r="CS26" s="622"/>
      <c r="CT26" s="622"/>
      <c r="CU26" s="622"/>
      <c r="CV26" s="622"/>
      <c r="CW26" s="622"/>
      <c r="CX26" s="622"/>
      <c r="CY26" s="623"/>
      <c r="CZ26" s="624">
        <v>9</v>
      </c>
      <c r="DA26" s="636"/>
      <c r="DB26" s="636"/>
      <c r="DC26" s="637"/>
      <c r="DD26" s="627">
        <v>948898</v>
      </c>
      <c r="DE26" s="622"/>
      <c r="DF26" s="622"/>
      <c r="DG26" s="622"/>
      <c r="DH26" s="622"/>
      <c r="DI26" s="622"/>
      <c r="DJ26" s="622"/>
      <c r="DK26" s="623"/>
      <c r="DL26" s="627" t="s">
        <v>128</v>
      </c>
      <c r="DM26" s="622"/>
      <c r="DN26" s="622"/>
      <c r="DO26" s="622"/>
      <c r="DP26" s="622"/>
      <c r="DQ26" s="622"/>
      <c r="DR26" s="622"/>
      <c r="DS26" s="622"/>
      <c r="DT26" s="622"/>
      <c r="DU26" s="622"/>
      <c r="DV26" s="623"/>
      <c r="DW26" s="624" t="s">
        <v>228</v>
      </c>
      <c r="DX26" s="636"/>
      <c r="DY26" s="636"/>
      <c r="DZ26" s="636"/>
      <c r="EA26" s="636"/>
      <c r="EB26" s="636"/>
      <c r="EC26" s="648"/>
    </row>
    <row r="27" spans="2:133" ht="11.25" customHeight="1" x14ac:dyDescent="0.15">
      <c r="B27" s="618" t="s">
        <v>299</v>
      </c>
      <c r="C27" s="619"/>
      <c r="D27" s="619"/>
      <c r="E27" s="619"/>
      <c r="F27" s="619"/>
      <c r="G27" s="619"/>
      <c r="H27" s="619"/>
      <c r="I27" s="619"/>
      <c r="J27" s="619"/>
      <c r="K27" s="619"/>
      <c r="L27" s="619"/>
      <c r="M27" s="619"/>
      <c r="N27" s="619"/>
      <c r="O27" s="619"/>
      <c r="P27" s="619"/>
      <c r="Q27" s="620"/>
      <c r="R27" s="621">
        <v>67362</v>
      </c>
      <c r="S27" s="622"/>
      <c r="T27" s="622"/>
      <c r="U27" s="622"/>
      <c r="V27" s="622"/>
      <c r="W27" s="622"/>
      <c r="X27" s="622"/>
      <c r="Y27" s="623"/>
      <c r="Z27" s="659">
        <v>0.6</v>
      </c>
      <c r="AA27" s="659"/>
      <c r="AB27" s="659"/>
      <c r="AC27" s="659"/>
      <c r="AD27" s="660" t="s">
        <v>228</v>
      </c>
      <c r="AE27" s="660"/>
      <c r="AF27" s="660"/>
      <c r="AG27" s="660"/>
      <c r="AH27" s="660"/>
      <c r="AI27" s="660"/>
      <c r="AJ27" s="660"/>
      <c r="AK27" s="660"/>
      <c r="AL27" s="624" t="s">
        <v>128</v>
      </c>
      <c r="AM27" s="625"/>
      <c r="AN27" s="625"/>
      <c r="AO27" s="661"/>
      <c r="AP27" s="618" t="s">
        <v>300</v>
      </c>
      <c r="AQ27" s="619"/>
      <c r="AR27" s="619"/>
      <c r="AS27" s="619"/>
      <c r="AT27" s="619"/>
      <c r="AU27" s="619"/>
      <c r="AV27" s="619"/>
      <c r="AW27" s="619"/>
      <c r="AX27" s="619"/>
      <c r="AY27" s="619"/>
      <c r="AZ27" s="619"/>
      <c r="BA27" s="619"/>
      <c r="BB27" s="619"/>
      <c r="BC27" s="619"/>
      <c r="BD27" s="619"/>
      <c r="BE27" s="619"/>
      <c r="BF27" s="620"/>
      <c r="BG27" s="621">
        <v>915534</v>
      </c>
      <c r="BH27" s="622"/>
      <c r="BI27" s="622"/>
      <c r="BJ27" s="622"/>
      <c r="BK27" s="622"/>
      <c r="BL27" s="622"/>
      <c r="BM27" s="622"/>
      <c r="BN27" s="623"/>
      <c r="BO27" s="659">
        <v>100</v>
      </c>
      <c r="BP27" s="659"/>
      <c r="BQ27" s="659"/>
      <c r="BR27" s="659"/>
      <c r="BS27" s="660" t="s">
        <v>228</v>
      </c>
      <c r="BT27" s="660"/>
      <c r="BU27" s="660"/>
      <c r="BV27" s="660"/>
      <c r="BW27" s="660"/>
      <c r="BX27" s="660"/>
      <c r="BY27" s="660"/>
      <c r="BZ27" s="660"/>
      <c r="CA27" s="660"/>
      <c r="CB27" s="700"/>
      <c r="CD27" s="618" t="s">
        <v>301</v>
      </c>
      <c r="CE27" s="619"/>
      <c r="CF27" s="619"/>
      <c r="CG27" s="619"/>
      <c r="CH27" s="619"/>
      <c r="CI27" s="619"/>
      <c r="CJ27" s="619"/>
      <c r="CK27" s="619"/>
      <c r="CL27" s="619"/>
      <c r="CM27" s="619"/>
      <c r="CN27" s="619"/>
      <c r="CO27" s="619"/>
      <c r="CP27" s="619"/>
      <c r="CQ27" s="620"/>
      <c r="CR27" s="621">
        <v>665470</v>
      </c>
      <c r="CS27" s="634"/>
      <c r="CT27" s="634"/>
      <c r="CU27" s="634"/>
      <c r="CV27" s="634"/>
      <c r="CW27" s="634"/>
      <c r="CX27" s="634"/>
      <c r="CY27" s="635"/>
      <c r="CZ27" s="624">
        <v>6.2</v>
      </c>
      <c r="DA27" s="636"/>
      <c r="DB27" s="636"/>
      <c r="DC27" s="637"/>
      <c r="DD27" s="627">
        <v>173252</v>
      </c>
      <c r="DE27" s="634"/>
      <c r="DF27" s="634"/>
      <c r="DG27" s="634"/>
      <c r="DH27" s="634"/>
      <c r="DI27" s="634"/>
      <c r="DJ27" s="634"/>
      <c r="DK27" s="635"/>
      <c r="DL27" s="627">
        <v>164019</v>
      </c>
      <c r="DM27" s="634"/>
      <c r="DN27" s="634"/>
      <c r="DO27" s="634"/>
      <c r="DP27" s="634"/>
      <c r="DQ27" s="634"/>
      <c r="DR27" s="634"/>
      <c r="DS27" s="634"/>
      <c r="DT27" s="634"/>
      <c r="DU27" s="634"/>
      <c r="DV27" s="635"/>
      <c r="DW27" s="624">
        <v>3.3</v>
      </c>
      <c r="DX27" s="636"/>
      <c r="DY27" s="636"/>
      <c r="DZ27" s="636"/>
      <c r="EA27" s="636"/>
      <c r="EB27" s="636"/>
      <c r="EC27" s="648"/>
    </row>
    <row r="28" spans="2:133" ht="11.25" customHeight="1" x14ac:dyDescent="0.15">
      <c r="B28" s="618" t="s">
        <v>302</v>
      </c>
      <c r="C28" s="619"/>
      <c r="D28" s="619"/>
      <c r="E28" s="619"/>
      <c r="F28" s="619"/>
      <c r="G28" s="619"/>
      <c r="H28" s="619"/>
      <c r="I28" s="619"/>
      <c r="J28" s="619"/>
      <c r="K28" s="619"/>
      <c r="L28" s="619"/>
      <c r="M28" s="619"/>
      <c r="N28" s="619"/>
      <c r="O28" s="619"/>
      <c r="P28" s="619"/>
      <c r="Q28" s="620"/>
      <c r="R28" s="621">
        <v>66665</v>
      </c>
      <c r="S28" s="622"/>
      <c r="T28" s="622"/>
      <c r="U28" s="622"/>
      <c r="V28" s="622"/>
      <c r="W28" s="622"/>
      <c r="X28" s="622"/>
      <c r="Y28" s="623"/>
      <c r="Z28" s="659">
        <v>0.6</v>
      </c>
      <c r="AA28" s="659"/>
      <c r="AB28" s="659"/>
      <c r="AC28" s="659"/>
      <c r="AD28" s="660">
        <v>1602</v>
      </c>
      <c r="AE28" s="660"/>
      <c r="AF28" s="660"/>
      <c r="AG28" s="660"/>
      <c r="AH28" s="660"/>
      <c r="AI28" s="660"/>
      <c r="AJ28" s="660"/>
      <c r="AK28" s="660"/>
      <c r="AL28" s="624">
        <v>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303</v>
      </c>
      <c r="CE28" s="619"/>
      <c r="CF28" s="619"/>
      <c r="CG28" s="619"/>
      <c r="CH28" s="619"/>
      <c r="CI28" s="619"/>
      <c r="CJ28" s="619"/>
      <c r="CK28" s="619"/>
      <c r="CL28" s="619"/>
      <c r="CM28" s="619"/>
      <c r="CN28" s="619"/>
      <c r="CO28" s="619"/>
      <c r="CP28" s="619"/>
      <c r="CQ28" s="620"/>
      <c r="CR28" s="621">
        <v>950340</v>
      </c>
      <c r="CS28" s="622"/>
      <c r="CT28" s="622"/>
      <c r="CU28" s="622"/>
      <c r="CV28" s="622"/>
      <c r="CW28" s="622"/>
      <c r="CX28" s="622"/>
      <c r="CY28" s="623"/>
      <c r="CZ28" s="624">
        <v>8.9</v>
      </c>
      <c r="DA28" s="636"/>
      <c r="DB28" s="636"/>
      <c r="DC28" s="637"/>
      <c r="DD28" s="627">
        <v>918871</v>
      </c>
      <c r="DE28" s="622"/>
      <c r="DF28" s="622"/>
      <c r="DG28" s="622"/>
      <c r="DH28" s="622"/>
      <c r="DI28" s="622"/>
      <c r="DJ28" s="622"/>
      <c r="DK28" s="623"/>
      <c r="DL28" s="627">
        <v>918871</v>
      </c>
      <c r="DM28" s="622"/>
      <c r="DN28" s="622"/>
      <c r="DO28" s="622"/>
      <c r="DP28" s="622"/>
      <c r="DQ28" s="622"/>
      <c r="DR28" s="622"/>
      <c r="DS28" s="622"/>
      <c r="DT28" s="622"/>
      <c r="DU28" s="622"/>
      <c r="DV28" s="623"/>
      <c r="DW28" s="624">
        <v>18.5</v>
      </c>
      <c r="DX28" s="636"/>
      <c r="DY28" s="636"/>
      <c r="DZ28" s="636"/>
      <c r="EA28" s="636"/>
      <c r="EB28" s="636"/>
      <c r="EC28" s="648"/>
    </row>
    <row r="29" spans="2:133" ht="11.25" customHeight="1" x14ac:dyDescent="0.15">
      <c r="B29" s="618" t="s">
        <v>304</v>
      </c>
      <c r="C29" s="619"/>
      <c r="D29" s="619"/>
      <c r="E29" s="619"/>
      <c r="F29" s="619"/>
      <c r="G29" s="619"/>
      <c r="H29" s="619"/>
      <c r="I29" s="619"/>
      <c r="J29" s="619"/>
      <c r="K29" s="619"/>
      <c r="L29" s="619"/>
      <c r="M29" s="619"/>
      <c r="N29" s="619"/>
      <c r="O29" s="619"/>
      <c r="P29" s="619"/>
      <c r="Q29" s="620"/>
      <c r="R29" s="621">
        <v>85107</v>
      </c>
      <c r="S29" s="622"/>
      <c r="T29" s="622"/>
      <c r="U29" s="622"/>
      <c r="V29" s="622"/>
      <c r="W29" s="622"/>
      <c r="X29" s="622"/>
      <c r="Y29" s="623"/>
      <c r="Z29" s="659">
        <v>0.8</v>
      </c>
      <c r="AA29" s="659"/>
      <c r="AB29" s="659"/>
      <c r="AC29" s="659"/>
      <c r="AD29" s="660">
        <v>2025</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305</v>
      </c>
      <c r="CE29" s="641"/>
      <c r="CF29" s="618" t="s">
        <v>71</v>
      </c>
      <c r="CG29" s="619"/>
      <c r="CH29" s="619"/>
      <c r="CI29" s="619"/>
      <c r="CJ29" s="619"/>
      <c r="CK29" s="619"/>
      <c r="CL29" s="619"/>
      <c r="CM29" s="619"/>
      <c r="CN29" s="619"/>
      <c r="CO29" s="619"/>
      <c r="CP29" s="619"/>
      <c r="CQ29" s="620"/>
      <c r="CR29" s="621">
        <v>950205</v>
      </c>
      <c r="CS29" s="634"/>
      <c r="CT29" s="634"/>
      <c r="CU29" s="634"/>
      <c r="CV29" s="634"/>
      <c r="CW29" s="634"/>
      <c r="CX29" s="634"/>
      <c r="CY29" s="635"/>
      <c r="CZ29" s="624">
        <v>8.9</v>
      </c>
      <c r="DA29" s="636"/>
      <c r="DB29" s="636"/>
      <c r="DC29" s="637"/>
      <c r="DD29" s="627">
        <v>918736</v>
      </c>
      <c r="DE29" s="634"/>
      <c r="DF29" s="634"/>
      <c r="DG29" s="634"/>
      <c r="DH29" s="634"/>
      <c r="DI29" s="634"/>
      <c r="DJ29" s="634"/>
      <c r="DK29" s="635"/>
      <c r="DL29" s="627">
        <v>918736</v>
      </c>
      <c r="DM29" s="634"/>
      <c r="DN29" s="634"/>
      <c r="DO29" s="634"/>
      <c r="DP29" s="634"/>
      <c r="DQ29" s="634"/>
      <c r="DR29" s="634"/>
      <c r="DS29" s="634"/>
      <c r="DT29" s="634"/>
      <c r="DU29" s="634"/>
      <c r="DV29" s="635"/>
      <c r="DW29" s="624">
        <v>18.5</v>
      </c>
      <c r="DX29" s="636"/>
      <c r="DY29" s="636"/>
      <c r="DZ29" s="636"/>
      <c r="EA29" s="636"/>
      <c r="EB29" s="636"/>
      <c r="EC29" s="648"/>
    </row>
    <row r="30" spans="2:133" ht="11.25" customHeight="1" x14ac:dyDescent="0.15">
      <c r="B30" s="618" t="s">
        <v>306</v>
      </c>
      <c r="C30" s="619"/>
      <c r="D30" s="619"/>
      <c r="E30" s="619"/>
      <c r="F30" s="619"/>
      <c r="G30" s="619"/>
      <c r="H30" s="619"/>
      <c r="I30" s="619"/>
      <c r="J30" s="619"/>
      <c r="K30" s="619"/>
      <c r="L30" s="619"/>
      <c r="M30" s="619"/>
      <c r="N30" s="619"/>
      <c r="O30" s="619"/>
      <c r="P30" s="619"/>
      <c r="Q30" s="620"/>
      <c r="R30" s="621">
        <v>958652</v>
      </c>
      <c r="S30" s="622"/>
      <c r="T30" s="622"/>
      <c r="U30" s="622"/>
      <c r="V30" s="622"/>
      <c r="W30" s="622"/>
      <c r="X30" s="622"/>
      <c r="Y30" s="623"/>
      <c r="Z30" s="659">
        <v>8.8000000000000007</v>
      </c>
      <c r="AA30" s="659"/>
      <c r="AB30" s="659"/>
      <c r="AC30" s="659"/>
      <c r="AD30" s="660" t="s">
        <v>128</v>
      </c>
      <c r="AE30" s="660"/>
      <c r="AF30" s="660"/>
      <c r="AG30" s="660"/>
      <c r="AH30" s="660"/>
      <c r="AI30" s="660"/>
      <c r="AJ30" s="660"/>
      <c r="AK30" s="660"/>
      <c r="AL30" s="624" t="s">
        <v>128</v>
      </c>
      <c r="AM30" s="625"/>
      <c r="AN30" s="625"/>
      <c r="AO30" s="661"/>
      <c r="AP30" s="673" t="s">
        <v>222</v>
      </c>
      <c r="AQ30" s="674"/>
      <c r="AR30" s="674"/>
      <c r="AS30" s="674"/>
      <c r="AT30" s="674"/>
      <c r="AU30" s="674"/>
      <c r="AV30" s="674"/>
      <c r="AW30" s="674"/>
      <c r="AX30" s="674"/>
      <c r="AY30" s="674"/>
      <c r="AZ30" s="674"/>
      <c r="BA30" s="674"/>
      <c r="BB30" s="674"/>
      <c r="BC30" s="674"/>
      <c r="BD30" s="674"/>
      <c r="BE30" s="674"/>
      <c r="BF30" s="675"/>
      <c r="BG30" s="673" t="s">
        <v>307</v>
      </c>
      <c r="BH30" s="691"/>
      <c r="BI30" s="691"/>
      <c r="BJ30" s="691"/>
      <c r="BK30" s="691"/>
      <c r="BL30" s="691"/>
      <c r="BM30" s="691"/>
      <c r="BN30" s="691"/>
      <c r="BO30" s="691"/>
      <c r="BP30" s="691"/>
      <c r="BQ30" s="692"/>
      <c r="BR30" s="673" t="s">
        <v>308</v>
      </c>
      <c r="BS30" s="691"/>
      <c r="BT30" s="691"/>
      <c r="BU30" s="691"/>
      <c r="BV30" s="691"/>
      <c r="BW30" s="691"/>
      <c r="BX30" s="691"/>
      <c r="BY30" s="691"/>
      <c r="BZ30" s="691"/>
      <c r="CA30" s="691"/>
      <c r="CB30" s="692"/>
      <c r="CD30" s="642"/>
      <c r="CE30" s="643"/>
      <c r="CF30" s="618" t="s">
        <v>309</v>
      </c>
      <c r="CG30" s="619"/>
      <c r="CH30" s="619"/>
      <c r="CI30" s="619"/>
      <c r="CJ30" s="619"/>
      <c r="CK30" s="619"/>
      <c r="CL30" s="619"/>
      <c r="CM30" s="619"/>
      <c r="CN30" s="619"/>
      <c r="CO30" s="619"/>
      <c r="CP30" s="619"/>
      <c r="CQ30" s="620"/>
      <c r="CR30" s="621">
        <v>933339</v>
      </c>
      <c r="CS30" s="622"/>
      <c r="CT30" s="622"/>
      <c r="CU30" s="622"/>
      <c r="CV30" s="622"/>
      <c r="CW30" s="622"/>
      <c r="CX30" s="622"/>
      <c r="CY30" s="623"/>
      <c r="CZ30" s="624">
        <v>8.6999999999999993</v>
      </c>
      <c r="DA30" s="636"/>
      <c r="DB30" s="636"/>
      <c r="DC30" s="637"/>
      <c r="DD30" s="627">
        <v>903991</v>
      </c>
      <c r="DE30" s="622"/>
      <c r="DF30" s="622"/>
      <c r="DG30" s="622"/>
      <c r="DH30" s="622"/>
      <c r="DI30" s="622"/>
      <c r="DJ30" s="622"/>
      <c r="DK30" s="623"/>
      <c r="DL30" s="627">
        <v>903991</v>
      </c>
      <c r="DM30" s="622"/>
      <c r="DN30" s="622"/>
      <c r="DO30" s="622"/>
      <c r="DP30" s="622"/>
      <c r="DQ30" s="622"/>
      <c r="DR30" s="622"/>
      <c r="DS30" s="622"/>
      <c r="DT30" s="622"/>
      <c r="DU30" s="622"/>
      <c r="DV30" s="623"/>
      <c r="DW30" s="624">
        <v>18.2</v>
      </c>
      <c r="DX30" s="636"/>
      <c r="DY30" s="636"/>
      <c r="DZ30" s="636"/>
      <c r="EA30" s="636"/>
      <c r="EB30" s="636"/>
      <c r="EC30" s="648"/>
    </row>
    <row r="31" spans="2:133" ht="11.25" customHeight="1" x14ac:dyDescent="0.15">
      <c r="B31" s="688" t="s">
        <v>310</v>
      </c>
      <c r="C31" s="689"/>
      <c r="D31" s="689"/>
      <c r="E31" s="689"/>
      <c r="F31" s="689"/>
      <c r="G31" s="689"/>
      <c r="H31" s="689"/>
      <c r="I31" s="689"/>
      <c r="J31" s="689"/>
      <c r="K31" s="689"/>
      <c r="L31" s="689"/>
      <c r="M31" s="689"/>
      <c r="N31" s="689"/>
      <c r="O31" s="689"/>
      <c r="P31" s="689"/>
      <c r="Q31" s="690"/>
      <c r="R31" s="621" t="s">
        <v>228</v>
      </c>
      <c r="S31" s="622"/>
      <c r="T31" s="622"/>
      <c r="U31" s="622"/>
      <c r="V31" s="622"/>
      <c r="W31" s="622"/>
      <c r="X31" s="622"/>
      <c r="Y31" s="623"/>
      <c r="Z31" s="659" t="s">
        <v>228</v>
      </c>
      <c r="AA31" s="659"/>
      <c r="AB31" s="659"/>
      <c r="AC31" s="659"/>
      <c r="AD31" s="660" t="s">
        <v>228</v>
      </c>
      <c r="AE31" s="660"/>
      <c r="AF31" s="660"/>
      <c r="AG31" s="660"/>
      <c r="AH31" s="660"/>
      <c r="AI31" s="660"/>
      <c r="AJ31" s="660"/>
      <c r="AK31" s="660"/>
      <c r="AL31" s="624" t="s">
        <v>240</v>
      </c>
      <c r="AM31" s="625"/>
      <c r="AN31" s="625"/>
      <c r="AO31" s="661"/>
      <c r="AP31" s="693" t="s">
        <v>311</v>
      </c>
      <c r="AQ31" s="694"/>
      <c r="AR31" s="694"/>
      <c r="AS31" s="694"/>
      <c r="AT31" s="695" t="s">
        <v>312</v>
      </c>
      <c r="AU31" s="218"/>
      <c r="AV31" s="218"/>
      <c r="AW31" s="218"/>
      <c r="AX31" s="679" t="s">
        <v>188</v>
      </c>
      <c r="AY31" s="680"/>
      <c r="AZ31" s="680"/>
      <c r="BA31" s="680"/>
      <c r="BB31" s="680"/>
      <c r="BC31" s="680"/>
      <c r="BD31" s="680"/>
      <c r="BE31" s="680"/>
      <c r="BF31" s="681"/>
      <c r="BG31" s="683">
        <v>99.6</v>
      </c>
      <c r="BH31" s="684"/>
      <c r="BI31" s="684"/>
      <c r="BJ31" s="684"/>
      <c r="BK31" s="684"/>
      <c r="BL31" s="684"/>
      <c r="BM31" s="685">
        <v>98.9</v>
      </c>
      <c r="BN31" s="684"/>
      <c r="BO31" s="684"/>
      <c r="BP31" s="684"/>
      <c r="BQ31" s="686"/>
      <c r="BR31" s="683">
        <v>99.6</v>
      </c>
      <c r="BS31" s="684"/>
      <c r="BT31" s="684"/>
      <c r="BU31" s="684"/>
      <c r="BV31" s="684"/>
      <c r="BW31" s="684"/>
      <c r="BX31" s="685">
        <v>98.8</v>
      </c>
      <c r="BY31" s="684"/>
      <c r="BZ31" s="684"/>
      <c r="CA31" s="684"/>
      <c r="CB31" s="686"/>
      <c r="CD31" s="642"/>
      <c r="CE31" s="643"/>
      <c r="CF31" s="618" t="s">
        <v>313</v>
      </c>
      <c r="CG31" s="619"/>
      <c r="CH31" s="619"/>
      <c r="CI31" s="619"/>
      <c r="CJ31" s="619"/>
      <c r="CK31" s="619"/>
      <c r="CL31" s="619"/>
      <c r="CM31" s="619"/>
      <c r="CN31" s="619"/>
      <c r="CO31" s="619"/>
      <c r="CP31" s="619"/>
      <c r="CQ31" s="620"/>
      <c r="CR31" s="621">
        <v>16866</v>
      </c>
      <c r="CS31" s="634"/>
      <c r="CT31" s="634"/>
      <c r="CU31" s="634"/>
      <c r="CV31" s="634"/>
      <c r="CW31" s="634"/>
      <c r="CX31" s="634"/>
      <c r="CY31" s="635"/>
      <c r="CZ31" s="624">
        <v>0.2</v>
      </c>
      <c r="DA31" s="636"/>
      <c r="DB31" s="636"/>
      <c r="DC31" s="637"/>
      <c r="DD31" s="627">
        <v>14745</v>
      </c>
      <c r="DE31" s="634"/>
      <c r="DF31" s="634"/>
      <c r="DG31" s="634"/>
      <c r="DH31" s="634"/>
      <c r="DI31" s="634"/>
      <c r="DJ31" s="634"/>
      <c r="DK31" s="635"/>
      <c r="DL31" s="627">
        <v>14745</v>
      </c>
      <c r="DM31" s="634"/>
      <c r="DN31" s="634"/>
      <c r="DO31" s="634"/>
      <c r="DP31" s="634"/>
      <c r="DQ31" s="634"/>
      <c r="DR31" s="634"/>
      <c r="DS31" s="634"/>
      <c r="DT31" s="634"/>
      <c r="DU31" s="634"/>
      <c r="DV31" s="635"/>
      <c r="DW31" s="624">
        <v>0.3</v>
      </c>
      <c r="DX31" s="636"/>
      <c r="DY31" s="636"/>
      <c r="DZ31" s="636"/>
      <c r="EA31" s="636"/>
      <c r="EB31" s="636"/>
      <c r="EC31" s="648"/>
    </row>
    <row r="32" spans="2:133" ht="11.25" customHeight="1" x14ac:dyDescent="0.15">
      <c r="B32" s="618" t="s">
        <v>314</v>
      </c>
      <c r="C32" s="619"/>
      <c r="D32" s="619"/>
      <c r="E32" s="619"/>
      <c r="F32" s="619"/>
      <c r="G32" s="619"/>
      <c r="H32" s="619"/>
      <c r="I32" s="619"/>
      <c r="J32" s="619"/>
      <c r="K32" s="619"/>
      <c r="L32" s="619"/>
      <c r="M32" s="619"/>
      <c r="N32" s="619"/>
      <c r="O32" s="619"/>
      <c r="P32" s="619"/>
      <c r="Q32" s="620"/>
      <c r="R32" s="621">
        <v>468934</v>
      </c>
      <c r="S32" s="622"/>
      <c r="T32" s="622"/>
      <c r="U32" s="622"/>
      <c r="V32" s="622"/>
      <c r="W32" s="622"/>
      <c r="X32" s="622"/>
      <c r="Y32" s="623"/>
      <c r="Z32" s="659">
        <v>4.3</v>
      </c>
      <c r="AA32" s="659"/>
      <c r="AB32" s="659"/>
      <c r="AC32" s="659"/>
      <c r="AD32" s="660" t="s">
        <v>128</v>
      </c>
      <c r="AE32" s="660"/>
      <c r="AF32" s="660"/>
      <c r="AG32" s="660"/>
      <c r="AH32" s="660"/>
      <c r="AI32" s="660"/>
      <c r="AJ32" s="660"/>
      <c r="AK32" s="660"/>
      <c r="AL32" s="624" t="s">
        <v>228</v>
      </c>
      <c r="AM32" s="625"/>
      <c r="AN32" s="625"/>
      <c r="AO32" s="661"/>
      <c r="AP32" s="662"/>
      <c r="AQ32" s="663"/>
      <c r="AR32" s="663"/>
      <c r="AS32" s="663"/>
      <c r="AT32" s="696"/>
      <c r="AU32" s="214" t="s">
        <v>315</v>
      </c>
      <c r="AX32" s="618" t="s">
        <v>316</v>
      </c>
      <c r="AY32" s="619"/>
      <c r="AZ32" s="619"/>
      <c r="BA32" s="619"/>
      <c r="BB32" s="619"/>
      <c r="BC32" s="619"/>
      <c r="BD32" s="619"/>
      <c r="BE32" s="619"/>
      <c r="BF32" s="620"/>
      <c r="BG32" s="687">
        <v>99.8</v>
      </c>
      <c r="BH32" s="634"/>
      <c r="BI32" s="634"/>
      <c r="BJ32" s="634"/>
      <c r="BK32" s="634"/>
      <c r="BL32" s="634"/>
      <c r="BM32" s="625">
        <v>99.2</v>
      </c>
      <c r="BN32" s="634"/>
      <c r="BO32" s="634"/>
      <c r="BP32" s="634"/>
      <c r="BQ32" s="657"/>
      <c r="BR32" s="687">
        <v>99.7</v>
      </c>
      <c r="BS32" s="634"/>
      <c r="BT32" s="634"/>
      <c r="BU32" s="634"/>
      <c r="BV32" s="634"/>
      <c r="BW32" s="634"/>
      <c r="BX32" s="625">
        <v>99.1</v>
      </c>
      <c r="BY32" s="634"/>
      <c r="BZ32" s="634"/>
      <c r="CA32" s="634"/>
      <c r="CB32" s="657"/>
      <c r="CD32" s="644"/>
      <c r="CE32" s="645"/>
      <c r="CF32" s="618" t="s">
        <v>317</v>
      </c>
      <c r="CG32" s="619"/>
      <c r="CH32" s="619"/>
      <c r="CI32" s="619"/>
      <c r="CJ32" s="619"/>
      <c r="CK32" s="619"/>
      <c r="CL32" s="619"/>
      <c r="CM32" s="619"/>
      <c r="CN32" s="619"/>
      <c r="CO32" s="619"/>
      <c r="CP32" s="619"/>
      <c r="CQ32" s="620"/>
      <c r="CR32" s="621">
        <v>135</v>
      </c>
      <c r="CS32" s="622"/>
      <c r="CT32" s="622"/>
      <c r="CU32" s="622"/>
      <c r="CV32" s="622"/>
      <c r="CW32" s="622"/>
      <c r="CX32" s="622"/>
      <c r="CY32" s="623"/>
      <c r="CZ32" s="624">
        <v>0</v>
      </c>
      <c r="DA32" s="636"/>
      <c r="DB32" s="636"/>
      <c r="DC32" s="637"/>
      <c r="DD32" s="627">
        <v>135</v>
      </c>
      <c r="DE32" s="622"/>
      <c r="DF32" s="622"/>
      <c r="DG32" s="622"/>
      <c r="DH32" s="622"/>
      <c r="DI32" s="622"/>
      <c r="DJ32" s="622"/>
      <c r="DK32" s="623"/>
      <c r="DL32" s="627">
        <v>135</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318</v>
      </c>
      <c r="C33" s="619"/>
      <c r="D33" s="619"/>
      <c r="E33" s="619"/>
      <c r="F33" s="619"/>
      <c r="G33" s="619"/>
      <c r="H33" s="619"/>
      <c r="I33" s="619"/>
      <c r="J33" s="619"/>
      <c r="K33" s="619"/>
      <c r="L33" s="619"/>
      <c r="M33" s="619"/>
      <c r="N33" s="619"/>
      <c r="O33" s="619"/>
      <c r="P33" s="619"/>
      <c r="Q33" s="620"/>
      <c r="R33" s="621">
        <v>30302</v>
      </c>
      <c r="S33" s="622"/>
      <c r="T33" s="622"/>
      <c r="U33" s="622"/>
      <c r="V33" s="622"/>
      <c r="W33" s="622"/>
      <c r="X33" s="622"/>
      <c r="Y33" s="623"/>
      <c r="Z33" s="659">
        <v>0.3</v>
      </c>
      <c r="AA33" s="659"/>
      <c r="AB33" s="659"/>
      <c r="AC33" s="659"/>
      <c r="AD33" s="660">
        <v>4433</v>
      </c>
      <c r="AE33" s="660"/>
      <c r="AF33" s="660"/>
      <c r="AG33" s="660"/>
      <c r="AH33" s="660"/>
      <c r="AI33" s="660"/>
      <c r="AJ33" s="660"/>
      <c r="AK33" s="660"/>
      <c r="AL33" s="624">
        <v>0.1</v>
      </c>
      <c r="AM33" s="625"/>
      <c r="AN33" s="625"/>
      <c r="AO33" s="661"/>
      <c r="AP33" s="664"/>
      <c r="AQ33" s="665"/>
      <c r="AR33" s="665"/>
      <c r="AS33" s="665"/>
      <c r="AT33" s="697"/>
      <c r="AU33" s="219"/>
      <c r="AV33" s="219"/>
      <c r="AW33" s="219"/>
      <c r="AX33" s="602" t="s">
        <v>319</v>
      </c>
      <c r="AY33" s="603"/>
      <c r="AZ33" s="603"/>
      <c r="BA33" s="603"/>
      <c r="BB33" s="603"/>
      <c r="BC33" s="603"/>
      <c r="BD33" s="603"/>
      <c r="BE33" s="603"/>
      <c r="BF33" s="604"/>
      <c r="BG33" s="682">
        <v>99.5</v>
      </c>
      <c r="BH33" s="606"/>
      <c r="BI33" s="606"/>
      <c r="BJ33" s="606"/>
      <c r="BK33" s="606"/>
      <c r="BL33" s="606"/>
      <c r="BM33" s="652">
        <v>98.6</v>
      </c>
      <c r="BN33" s="606"/>
      <c r="BO33" s="606"/>
      <c r="BP33" s="606"/>
      <c r="BQ33" s="669"/>
      <c r="BR33" s="682">
        <v>99.4</v>
      </c>
      <c r="BS33" s="606"/>
      <c r="BT33" s="606"/>
      <c r="BU33" s="606"/>
      <c r="BV33" s="606"/>
      <c r="BW33" s="606"/>
      <c r="BX33" s="652">
        <v>98.5</v>
      </c>
      <c r="BY33" s="606"/>
      <c r="BZ33" s="606"/>
      <c r="CA33" s="606"/>
      <c r="CB33" s="669"/>
      <c r="CD33" s="618" t="s">
        <v>320</v>
      </c>
      <c r="CE33" s="619"/>
      <c r="CF33" s="619"/>
      <c r="CG33" s="619"/>
      <c r="CH33" s="619"/>
      <c r="CI33" s="619"/>
      <c r="CJ33" s="619"/>
      <c r="CK33" s="619"/>
      <c r="CL33" s="619"/>
      <c r="CM33" s="619"/>
      <c r="CN33" s="619"/>
      <c r="CO33" s="619"/>
      <c r="CP33" s="619"/>
      <c r="CQ33" s="620"/>
      <c r="CR33" s="621">
        <v>3756267</v>
      </c>
      <c r="CS33" s="634"/>
      <c r="CT33" s="634"/>
      <c r="CU33" s="634"/>
      <c r="CV33" s="634"/>
      <c r="CW33" s="634"/>
      <c r="CX33" s="634"/>
      <c r="CY33" s="635"/>
      <c r="CZ33" s="624">
        <v>35.200000000000003</v>
      </c>
      <c r="DA33" s="636"/>
      <c r="DB33" s="636"/>
      <c r="DC33" s="637"/>
      <c r="DD33" s="627">
        <v>2885663</v>
      </c>
      <c r="DE33" s="634"/>
      <c r="DF33" s="634"/>
      <c r="DG33" s="634"/>
      <c r="DH33" s="634"/>
      <c r="DI33" s="634"/>
      <c r="DJ33" s="634"/>
      <c r="DK33" s="635"/>
      <c r="DL33" s="627">
        <v>1931442</v>
      </c>
      <c r="DM33" s="634"/>
      <c r="DN33" s="634"/>
      <c r="DO33" s="634"/>
      <c r="DP33" s="634"/>
      <c r="DQ33" s="634"/>
      <c r="DR33" s="634"/>
      <c r="DS33" s="634"/>
      <c r="DT33" s="634"/>
      <c r="DU33" s="634"/>
      <c r="DV33" s="635"/>
      <c r="DW33" s="624">
        <v>38.799999999999997</v>
      </c>
      <c r="DX33" s="636"/>
      <c r="DY33" s="636"/>
      <c r="DZ33" s="636"/>
      <c r="EA33" s="636"/>
      <c r="EB33" s="636"/>
      <c r="EC33" s="648"/>
    </row>
    <row r="34" spans="2:133" ht="11.25" customHeight="1" x14ac:dyDescent="0.15">
      <c r="B34" s="618" t="s">
        <v>321</v>
      </c>
      <c r="C34" s="619"/>
      <c r="D34" s="619"/>
      <c r="E34" s="619"/>
      <c r="F34" s="619"/>
      <c r="G34" s="619"/>
      <c r="H34" s="619"/>
      <c r="I34" s="619"/>
      <c r="J34" s="619"/>
      <c r="K34" s="619"/>
      <c r="L34" s="619"/>
      <c r="M34" s="619"/>
      <c r="N34" s="619"/>
      <c r="O34" s="619"/>
      <c r="P34" s="619"/>
      <c r="Q34" s="620"/>
      <c r="R34" s="621">
        <v>86589</v>
      </c>
      <c r="S34" s="622"/>
      <c r="T34" s="622"/>
      <c r="U34" s="622"/>
      <c r="V34" s="622"/>
      <c r="W34" s="622"/>
      <c r="X34" s="622"/>
      <c r="Y34" s="623"/>
      <c r="Z34" s="659">
        <v>0.8</v>
      </c>
      <c r="AA34" s="659"/>
      <c r="AB34" s="659"/>
      <c r="AC34" s="659"/>
      <c r="AD34" s="660" t="s">
        <v>128</v>
      </c>
      <c r="AE34" s="660"/>
      <c r="AF34" s="660"/>
      <c r="AG34" s="660"/>
      <c r="AH34" s="660"/>
      <c r="AI34" s="660"/>
      <c r="AJ34" s="660"/>
      <c r="AK34" s="660"/>
      <c r="AL34" s="624" t="s">
        <v>128</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322</v>
      </c>
      <c r="CE34" s="619"/>
      <c r="CF34" s="619"/>
      <c r="CG34" s="619"/>
      <c r="CH34" s="619"/>
      <c r="CI34" s="619"/>
      <c r="CJ34" s="619"/>
      <c r="CK34" s="619"/>
      <c r="CL34" s="619"/>
      <c r="CM34" s="619"/>
      <c r="CN34" s="619"/>
      <c r="CO34" s="619"/>
      <c r="CP34" s="619"/>
      <c r="CQ34" s="620"/>
      <c r="CR34" s="621">
        <v>974993</v>
      </c>
      <c r="CS34" s="622"/>
      <c r="CT34" s="622"/>
      <c r="CU34" s="622"/>
      <c r="CV34" s="622"/>
      <c r="CW34" s="622"/>
      <c r="CX34" s="622"/>
      <c r="CY34" s="623"/>
      <c r="CZ34" s="624">
        <v>9.1</v>
      </c>
      <c r="DA34" s="636"/>
      <c r="DB34" s="636"/>
      <c r="DC34" s="637"/>
      <c r="DD34" s="627">
        <v>672876</v>
      </c>
      <c r="DE34" s="622"/>
      <c r="DF34" s="622"/>
      <c r="DG34" s="622"/>
      <c r="DH34" s="622"/>
      <c r="DI34" s="622"/>
      <c r="DJ34" s="622"/>
      <c r="DK34" s="623"/>
      <c r="DL34" s="627">
        <v>538653</v>
      </c>
      <c r="DM34" s="622"/>
      <c r="DN34" s="622"/>
      <c r="DO34" s="622"/>
      <c r="DP34" s="622"/>
      <c r="DQ34" s="622"/>
      <c r="DR34" s="622"/>
      <c r="DS34" s="622"/>
      <c r="DT34" s="622"/>
      <c r="DU34" s="622"/>
      <c r="DV34" s="623"/>
      <c r="DW34" s="624">
        <v>10.8</v>
      </c>
      <c r="DX34" s="636"/>
      <c r="DY34" s="636"/>
      <c r="DZ34" s="636"/>
      <c r="EA34" s="636"/>
      <c r="EB34" s="636"/>
      <c r="EC34" s="648"/>
    </row>
    <row r="35" spans="2:133" ht="11.25" customHeight="1" x14ac:dyDescent="0.15">
      <c r="B35" s="618" t="s">
        <v>323</v>
      </c>
      <c r="C35" s="619"/>
      <c r="D35" s="619"/>
      <c r="E35" s="619"/>
      <c r="F35" s="619"/>
      <c r="G35" s="619"/>
      <c r="H35" s="619"/>
      <c r="I35" s="619"/>
      <c r="J35" s="619"/>
      <c r="K35" s="619"/>
      <c r="L35" s="619"/>
      <c r="M35" s="619"/>
      <c r="N35" s="619"/>
      <c r="O35" s="619"/>
      <c r="P35" s="619"/>
      <c r="Q35" s="620"/>
      <c r="R35" s="621">
        <v>246683</v>
      </c>
      <c r="S35" s="622"/>
      <c r="T35" s="622"/>
      <c r="U35" s="622"/>
      <c r="V35" s="622"/>
      <c r="W35" s="622"/>
      <c r="X35" s="622"/>
      <c r="Y35" s="623"/>
      <c r="Z35" s="659">
        <v>2.2999999999999998</v>
      </c>
      <c r="AA35" s="659"/>
      <c r="AB35" s="659"/>
      <c r="AC35" s="659"/>
      <c r="AD35" s="660" t="s">
        <v>128</v>
      </c>
      <c r="AE35" s="660"/>
      <c r="AF35" s="660"/>
      <c r="AG35" s="660"/>
      <c r="AH35" s="660"/>
      <c r="AI35" s="660"/>
      <c r="AJ35" s="660"/>
      <c r="AK35" s="660"/>
      <c r="AL35" s="624" t="s">
        <v>228</v>
      </c>
      <c r="AM35" s="625"/>
      <c r="AN35" s="625"/>
      <c r="AO35" s="661"/>
      <c r="AP35" s="222"/>
      <c r="AQ35" s="673" t="s">
        <v>324</v>
      </c>
      <c r="AR35" s="674"/>
      <c r="AS35" s="674"/>
      <c r="AT35" s="674"/>
      <c r="AU35" s="674"/>
      <c r="AV35" s="674"/>
      <c r="AW35" s="674"/>
      <c r="AX35" s="674"/>
      <c r="AY35" s="674"/>
      <c r="AZ35" s="674"/>
      <c r="BA35" s="674"/>
      <c r="BB35" s="674"/>
      <c r="BC35" s="674"/>
      <c r="BD35" s="674"/>
      <c r="BE35" s="674"/>
      <c r="BF35" s="675"/>
      <c r="BG35" s="673" t="s">
        <v>325</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326</v>
      </c>
      <c r="CE35" s="619"/>
      <c r="CF35" s="619"/>
      <c r="CG35" s="619"/>
      <c r="CH35" s="619"/>
      <c r="CI35" s="619"/>
      <c r="CJ35" s="619"/>
      <c r="CK35" s="619"/>
      <c r="CL35" s="619"/>
      <c r="CM35" s="619"/>
      <c r="CN35" s="619"/>
      <c r="CO35" s="619"/>
      <c r="CP35" s="619"/>
      <c r="CQ35" s="620"/>
      <c r="CR35" s="621">
        <v>31433</v>
      </c>
      <c r="CS35" s="634"/>
      <c r="CT35" s="634"/>
      <c r="CU35" s="634"/>
      <c r="CV35" s="634"/>
      <c r="CW35" s="634"/>
      <c r="CX35" s="634"/>
      <c r="CY35" s="635"/>
      <c r="CZ35" s="624">
        <v>0.3</v>
      </c>
      <c r="DA35" s="636"/>
      <c r="DB35" s="636"/>
      <c r="DC35" s="637"/>
      <c r="DD35" s="627">
        <v>21581</v>
      </c>
      <c r="DE35" s="634"/>
      <c r="DF35" s="634"/>
      <c r="DG35" s="634"/>
      <c r="DH35" s="634"/>
      <c r="DI35" s="634"/>
      <c r="DJ35" s="634"/>
      <c r="DK35" s="635"/>
      <c r="DL35" s="627">
        <v>21581</v>
      </c>
      <c r="DM35" s="634"/>
      <c r="DN35" s="634"/>
      <c r="DO35" s="634"/>
      <c r="DP35" s="634"/>
      <c r="DQ35" s="634"/>
      <c r="DR35" s="634"/>
      <c r="DS35" s="634"/>
      <c r="DT35" s="634"/>
      <c r="DU35" s="634"/>
      <c r="DV35" s="635"/>
      <c r="DW35" s="624">
        <v>0.4</v>
      </c>
      <c r="DX35" s="636"/>
      <c r="DY35" s="636"/>
      <c r="DZ35" s="636"/>
      <c r="EA35" s="636"/>
      <c r="EB35" s="636"/>
      <c r="EC35" s="648"/>
    </row>
    <row r="36" spans="2:133" ht="11.25" customHeight="1" x14ac:dyDescent="0.15">
      <c r="B36" s="618" t="s">
        <v>327</v>
      </c>
      <c r="C36" s="619"/>
      <c r="D36" s="619"/>
      <c r="E36" s="619"/>
      <c r="F36" s="619"/>
      <c r="G36" s="619"/>
      <c r="H36" s="619"/>
      <c r="I36" s="619"/>
      <c r="J36" s="619"/>
      <c r="K36" s="619"/>
      <c r="L36" s="619"/>
      <c r="M36" s="619"/>
      <c r="N36" s="619"/>
      <c r="O36" s="619"/>
      <c r="P36" s="619"/>
      <c r="Q36" s="620"/>
      <c r="R36" s="621">
        <v>364787</v>
      </c>
      <c r="S36" s="622"/>
      <c r="T36" s="622"/>
      <c r="U36" s="622"/>
      <c r="V36" s="622"/>
      <c r="W36" s="622"/>
      <c r="X36" s="622"/>
      <c r="Y36" s="623"/>
      <c r="Z36" s="659">
        <v>3.3</v>
      </c>
      <c r="AA36" s="659"/>
      <c r="AB36" s="659"/>
      <c r="AC36" s="659"/>
      <c r="AD36" s="660" t="s">
        <v>228</v>
      </c>
      <c r="AE36" s="660"/>
      <c r="AF36" s="660"/>
      <c r="AG36" s="660"/>
      <c r="AH36" s="660"/>
      <c r="AI36" s="660"/>
      <c r="AJ36" s="660"/>
      <c r="AK36" s="660"/>
      <c r="AL36" s="624" t="s">
        <v>128</v>
      </c>
      <c r="AM36" s="625"/>
      <c r="AN36" s="625"/>
      <c r="AO36" s="661"/>
      <c r="AP36" s="222"/>
      <c r="AQ36" s="670" t="s">
        <v>328</v>
      </c>
      <c r="AR36" s="671"/>
      <c r="AS36" s="671"/>
      <c r="AT36" s="671"/>
      <c r="AU36" s="671"/>
      <c r="AV36" s="671"/>
      <c r="AW36" s="671"/>
      <c r="AX36" s="671"/>
      <c r="AY36" s="672"/>
      <c r="AZ36" s="676">
        <v>973419</v>
      </c>
      <c r="BA36" s="677"/>
      <c r="BB36" s="677"/>
      <c r="BC36" s="677"/>
      <c r="BD36" s="677"/>
      <c r="BE36" s="677"/>
      <c r="BF36" s="678"/>
      <c r="BG36" s="679" t="s">
        <v>329</v>
      </c>
      <c r="BH36" s="680"/>
      <c r="BI36" s="680"/>
      <c r="BJ36" s="680"/>
      <c r="BK36" s="680"/>
      <c r="BL36" s="680"/>
      <c r="BM36" s="680"/>
      <c r="BN36" s="680"/>
      <c r="BO36" s="680"/>
      <c r="BP36" s="680"/>
      <c r="BQ36" s="680"/>
      <c r="BR36" s="680"/>
      <c r="BS36" s="680"/>
      <c r="BT36" s="680"/>
      <c r="BU36" s="681"/>
      <c r="BV36" s="676">
        <v>7285</v>
      </c>
      <c r="BW36" s="677"/>
      <c r="BX36" s="677"/>
      <c r="BY36" s="677"/>
      <c r="BZ36" s="677"/>
      <c r="CA36" s="677"/>
      <c r="CB36" s="678"/>
      <c r="CD36" s="618" t="s">
        <v>330</v>
      </c>
      <c r="CE36" s="619"/>
      <c r="CF36" s="619"/>
      <c r="CG36" s="619"/>
      <c r="CH36" s="619"/>
      <c r="CI36" s="619"/>
      <c r="CJ36" s="619"/>
      <c r="CK36" s="619"/>
      <c r="CL36" s="619"/>
      <c r="CM36" s="619"/>
      <c r="CN36" s="619"/>
      <c r="CO36" s="619"/>
      <c r="CP36" s="619"/>
      <c r="CQ36" s="620"/>
      <c r="CR36" s="621">
        <v>1585945</v>
      </c>
      <c r="CS36" s="622"/>
      <c r="CT36" s="622"/>
      <c r="CU36" s="622"/>
      <c r="CV36" s="622"/>
      <c r="CW36" s="622"/>
      <c r="CX36" s="622"/>
      <c r="CY36" s="623"/>
      <c r="CZ36" s="624">
        <v>14.9</v>
      </c>
      <c r="DA36" s="636"/>
      <c r="DB36" s="636"/>
      <c r="DC36" s="637"/>
      <c r="DD36" s="627">
        <v>1245134</v>
      </c>
      <c r="DE36" s="622"/>
      <c r="DF36" s="622"/>
      <c r="DG36" s="622"/>
      <c r="DH36" s="622"/>
      <c r="DI36" s="622"/>
      <c r="DJ36" s="622"/>
      <c r="DK36" s="623"/>
      <c r="DL36" s="627">
        <v>880563</v>
      </c>
      <c r="DM36" s="622"/>
      <c r="DN36" s="622"/>
      <c r="DO36" s="622"/>
      <c r="DP36" s="622"/>
      <c r="DQ36" s="622"/>
      <c r="DR36" s="622"/>
      <c r="DS36" s="622"/>
      <c r="DT36" s="622"/>
      <c r="DU36" s="622"/>
      <c r="DV36" s="623"/>
      <c r="DW36" s="624">
        <v>17.7</v>
      </c>
      <c r="DX36" s="636"/>
      <c r="DY36" s="636"/>
      <c r="DZ36" s="636"/>
      <c r="EA36" s="636"/>
      <c r="EB36" s="636"/>
      <c r="EC36" s="648"/>
    </row>
    <row r="37" spans="2:133" ht="11.25" customHeight="1" x14ac:dyDescent="0.15">
      <c r="B37" s="618" t="s">
        <v>331</v>
      </c>
      <c r="C37" s="619"/>
      <c r="D37" s="619"/>
      <c r="E37" s="619"/>
      <c r="F37" s="619"/>
      <c r="G37" s="619"/>
      <c r="H37" s="619"/>
      <c r="I37" s="619"/>
      <c r="J37" s="619"/>
      <c r="K37" s="619"/>
      <c r="L37" s="619"/>
      <c r="M37" s="619"/>
      <c r="N37" s="619"/>
      <c r="O37" s="619"/>
      <c r="P37" s="619"/>
      <c r="Q37" s="620"/>
      <c r="R37" s="621">
        <v>247617</v>
      </c>
      <c r="S37" s="622"/>
      <c r="T37" s="622"/>
      <c r="U37" s="622"/>
      <c r="V37" s="622"/>
      <c r="W37" s="622"/>
      <c r="X37" s="622"/>
      <c r="Y37" s="623"/>
      <c r="Z37" s="659">
        <v>2.2999999999999998</v>
      </c>
      <c r="AA37" s="659"/>
      <c r="AB37" s="659"/>
      <c r="AC37" s="659"/>
      <c r="AD37" s="660">
        <v>1102</v>
      </c>
      <c r="AE37" s="660"/>
      <c r="AF37" s="660"/>
      <c r="AG37" s="660"/>
      <c r="AH37" s="660"/>
      <c r="AI37" s="660"/>
      <c r="AJ37" s="660"/>
      <c r="AK37" s="660"/>
      <c r="AL37" s="624">
        <v>0</v>
      </c>
      <c r="AM37" s="625"/>
      <c r="AN37" s="625"/>
      <c r="AO37" s="661"/>
      <c r="AQ37" s="654" t="s">
        <v>332</v>
      </c>
      <c r="AR37" s="655"/>
      <c r="AS37" s="655"/>
      <c r="AT37" s="655"/>
      <c r="AU37" s="655"/>
      <c r="AV37" s="655"/>
      <c r="AW37" s="655"/>
      <c r="AX37" s="655"/>
      <c r="AY37" s="656"/>
      <c r="AZ37" s="621">
        <v>208451</v>
      </c>
      <c r="BA37" s="622"/>
      <c r="BB37" s="622"/>
      <c r="BC37" s="622"/>
      <c r="BD37" s="634"/>
      <c r="BE37" s="634"/>
      <c r="BF37" s="657"/>
      <c r="BG37" s="618" t="s">
        <v>333</v>
      </c>
      <c r="BH37" s="619"/>
      <c r="BI37" s="619"/>
      <c r="BJ37" s="619"/>
      <c r="BK37" s="619"/>
      <c r="BL37" s="619"/>
      <c r="BM37" s="619"/>
      <c r="BN37" s="619"/>
      <c r="BO37" s="619"/>
      <c r="BP37" s="619"/>
      <c r="BQ37" s="619"/>
      <c r="BR37" s="619"/>
      <c r="BS37" s="619"/>
      <c r="BT37" s="619"/>
      <c r="BU37" s="620"/>
      <c r="BV37" s="621">
        <v>-11324</v>
      </c>
      <c r="BW37" s="622"/>
      <c r="BX37" s="622"/>
      <c r="BY37" s="622"/>
      <c r="BZ37" s="622"/>
      <c r="CA37" s="622"/>
      <c r="CB37" s="658"/>
      <c r="CD37" s="618" t="s">
        <v>334</v>
      </c>
      <c r="CE37" s="619"/>
      <c r="CF37" s="619"/>
      <c r="CG37" s="619"/>
      <c r="CH37" s="619"/>
      <c r="CI37" s="619"/>
      <c r="CJ37" s="619"/>
      <c r="CK37" s="619"/>
      <c r="CL37" s="619"/>
      <c r="CM37" s="619"/>
      <c r="CN37" s="619"/>
      <c r="CO37" s="619"/>
      <c r="CP37" s="619"/>
      <c r="CQ37" s="620"/>
      <c r="CR37" s="621">
        <v>375514</v>
      </c>
      <c r="CS37" s="634"/>
      <c r="CT37" s="634"/>
      <c r="CU37" s="634"/>
      <c r="CV37" s="634"/>
      <c r="CW37" s="634"/>
      <c r="CX37" s="634"/>
      <c r="CY37" s="635"/>
      <c r="CZ37" s="624">
        <v>3.5</v>
      </c>
      <c r="DA37" s="636"/>
      <c r="DB37" s="636"/>
      <c r="DC37" s="637"/>
      <c r="DD37" s="627">
        <v>359014</v>
      </c>
      <c r="DE37" s="634"/>
      <c r="DF37" s="634"/>
      <c r="DG37" s="634"/>
      <c r="DH37" s="634"/>
      <c r="DI37" s="634"/>
      <c r="DJ37" s="634"/>
      <c r="DK37" s="635"/>
      <c r="DL37" s="627">
        <v>342788</v>
      </c>
      <c r="DM37" s="634"/>
      <c r="DN37" s="634"/>
      <c r="DO37" s="634"/>
      <c r="DP37" s="634"/>
      <c r="DQ37" s="634"/>
      <c r="DR37" s="634"/>
      <c r="DS37" s="634"/>
      <c r="DT37" s="634"/>
      <c r="DU37" s="634"/>
      <c r="DV37" s="635"/>
      <c r="DW37" s="624">
        <v>6.9</v>
      </c>
      <c r="DX37" s="636"/>
      <c r="DY37" s="636"/>
      <c r="DZ37" s="636"/>
      <c r="EA37" s="636"/>
      <c r="EB37" s="636"/>
      <c r="EC37" s="648"/>
    </row>
    <row r="38" spans="2:133" ht="11.25" customHeight="1" x14ac:dyDescent="0.15">
      <c r="B38" s="618" t="s">
        <v>335</v>
      </c>
      <c r="C38" s="619"/>
      <c r="D38" s="619"/>
      <c r="E38" s="619"/>
      <c r="F38" s="619"/>
      <c r="G38" s="619"/>
      <c r="H38" s="619"/>
      <c r="I38" s="619"/>
      <c r="J38" s="619"/>
      <c r="K38" s="619"/>
      <c r="L38" s="619"/>
      <c r="M38" s="619"/>
      <c r="N38" s="619"/>
      <c r="O38" s="619"/>
      <c r="P38" s="619"/>
      <c r="Q38" s="620"/>
      <c r="R38" s="621">
        <v>3049429</v>
      </c>
      <c r="S38" s="622"/>
      <c r="T38" s="622"/>
      <c r="U38" s="622"/>
      <c r="V38" s="622"/>
      <c r="W38" s="622"/>
      <c r="X38" s="622"/>
      <c r="Y38" s="623"/>
      <c r="Z38" s="659">
        <v>27.9</v>
      </c>
      <c r="AA38" s="659"/>
      <c r="AB38" s="659"/>
      <c r="AC38" s="659"/>
      <c r="AD38" s="660" t="s">
        <v>128</v>
      </c>
      <c r="AE38" s="660"/>
      <c r="AF38" s="660"/>
      <c r="AG38" s="660"/>
      <c r="AH38" s="660"/>
      <c r="AI38" s="660"/>
      <c r="AJ38" s="660"/>
      <c r="AK38" s="660"/>
      <c r="AL38" s="624" t="s">
        <v>240</v>
      </c>
      <c r="AM38" s="625"/>
      <c r="AN38" s="625"/>
      <c r="AO38" s="661"/>
      <c r="AQ38" s="654" t="s">
        <v>336</v>
      </c>
      <c r="AR38" s="655"/>
      <c r="AS38" s="655"/>
      <c r="AT38" s="655"/>
      <c r="AU38" s="655"/>
      <c r="AV38" s="655"/>
      <c r="AW38" s="655"/>
      <c r="AX38" s="655"/>
      <c r="AY38" s="656"/>
      <c r="AZ38" s="621">
        <v>99200</v>
      </c>
      <c r="BA38" s="622"/>
      <c r="BB38" s="622"/>
      <c r="BC38" s="622"/>
      <c r="BD38" s="634"/>
      <c r="BE38" s="634"/>
      <c r="BF38" s="657"/>
      <c r="BG38" s="618" t="s">
        <v>337</v>
      </c>
      <c r="BH38" s="619"/>
      <c r="BI38" s="619"/>
      <c r="BJ38" s="619"/>
      <c r="BK38" s="619"/>
      <c r="BL38" s="619"/>
      <c r="BM38" s="619"/>
      <c r="BN38" s="619"/>
      <c r="BO38" s="619"/>
      <c r="BP38" s="619"/>
      <c r="BQ38" s="619"/>
      <c r="BR38" s="619"/>
      <c r="BS38" s="619"/>
      <c r="BT38" s="619"/>
      <c r="BU38" s="620"/>
      <c r="BV38" s="621">
        <v>1627</v>
      </c>
      <c r="BW38" s="622"/>
      <c r="BX38" s="622"/>
      <c r="BY38" s="622"/>
      <c r="BZ38" s="622"/>
      <c r="CA38" s="622"/>
      <c r="CB38" s="658"/>
      <c r="CD38" s="618" t="s">
        <v>338</v>
      </c>
      <c r="CE38" s="619"/>
      <c r="CF38" s="619"/>
      <c r="CG38" s="619"/>
      <c r="CH38" s="619"/>
      <c r="CI38" s="619"/>
      <c r="CJ38" s="619"/>
      <c r="CK38" s="619"/>
      <c r="CL38" s="619"/>
      <c r="CM38" s="619"/>
      <c r="CN38" s="619"/>
      <c r="CO38" s="619"/>
      <c r="CP38" s="619"/>
      <c r="CQ38" s="620"/>
      <c r="CR38" s="621">
        <v>665768</v>
      </c>
      <c r="CS38" s="622"/>
      <c r="CT38" s="622"/>
      <c r="CU38" s="622"/>
      <c r="CV38" s="622"/>
      <c r="CW38" s="622"/>
      <c r="CX38" s="622"/>
      <c r="CY38" s="623"/>
      <c r="CZ38" s="624">
        <v>6.2</v>
      </c>
      <c r="DA38" s="636"/>
      <c r="DB38" s="636"/>
      <c r="DC38" s="637"/>
      <c r="DD38" s="627">
        <v>549814</v>
      </c>
      <c r="DE38" s="622"/>
      <c r="DF38" s="622"/>
      <c r="DG38" s="622"/>
      <c r="DH38" s="622"/>
      <c r="DI38" s="622"/>
      <c r="DJ38" s="622"/>
      <c r="DK38" s="623"/>
      <c r="DL38" s="627">
        <v>490645</v>
      </c>
      <c r="DM38" s="622"/>
      <c r="DN38" s="622"/>
      <c r="DO38" s="622"/>
      <c r="DP38" s="622"/>
      <c r="DQ38" s="622"/>
      <c r="DR38" s="622"/>
      <c r="DS38" s="622"/>
      <c r="DT38" s="622"/>
      <c r="DU38" s="622"/>
      <c r="DV38" s="623"/>
      <c r="DW38" s="624">
        <v>9.9</v>
      </c>
      <c r="DX38" s="636"/>
      <c r="DY38" s="636"/>
      <c r="DZ38" s="636"/>
      <c r="EA38" s="636"/>
      <c r="EB38" s="636"/>
      <c r="EC38" s="648"/>
    </row>
    <row r="39" spans="2:133" ht="11.25" customHeight="1" x14ac:dyDescent="0.15">
      <c r="B39" s="618" t="s">
        <v>339</v>
      </c>
      <c r="C39" s="619"/>
      <c r="D39" s="619"/>
      <c r="E39" s="619"/>
      <c r="F39" s="619"/>
      <c r="G39" s="619"/>
      <c r="H39" s="619"/>
      <c r="I39" s="619"/>
      <c r="J39" s="619"/>
      <c r="K39" s="619"/>
      <c r="L39" s="619"/>
      <c r="M39" s="619"/>
      <c r="N39" s="619"/>
      <c r="O39" s="619"/>
      <c r="P39" s="619"/>
      <c r="Q39" s="620"/>
      <c r="R39" s="621" t="s">
        <v>228</v>
      </c>
      <c r="S39" s="622"/>
      <c r="T39" s="622"/>
      <c r="U39" s="622"/>
      <c r="V39" s="622"/>
      <c r="W39" s="622"/>
      <c r="X39" s="622"/>
      <c r="Y39" s="623"/>
      <c r="Z39" s="659" t="s">
        <v>228</v>
      </c>
      <c r="AA39" s="659"/>
      <c r="AB39" s="659"/>
      <c r="AC39" s="659"/>
      <c r="AD39" s="660" t="s">
        <v>128</v>
      </c>
      <c r="AE39" s="660"/>
      <c r="AF39" s="660"/>
      <c r="AG39" s="660"/>
      <c r="AH39" s="660"/>
      <c r="AI39" s="660"/>
      <c r="AJ39" s="660"/>
      <c r="AK39" s="660"/>
      <c r="AL39" s="624" t="s">
        <v>228</v>
      </c>
      <c r="AM39" s="625"/>
      <c r="AN39" s="625"/>
      <c r="AO39" s="661"/>
      <c r="AQ39" s="654" t="s">
        <v>340</v>
      </c>
      <c r="AR39" s="655"/>
      <c r="AS39" s="655"/>
      <c r="AT39" s="655"/>
      <c r="AU39" s="655"/>
      <c r="AV39" s="655"/>
      <c r="AW39" s="655"/>
      <c r="AX39" s="655"/>
      <c r="AY39" s="656"/>
      <c r="AZ39" s="621">
        <v>62433</v>
      </c>
      <c r="BA39" s="622"/>
      <c r="BB39" s="622"/>
      <c r="BC39" s="622"/>
      <c r="BD39" s="634"/>
      <c r="BE39" s="634"/>
      <c r="BF39" s="657"/>
      <c r="BG39" s="618" t="s">
        <v>341</v>
      </c>
      <c r="BH39" s="619"/>
      <c r="BI39" s="619"/>
      <c r="BJ39" s="619"/>
      <c r="BK39" s="619"/>
      <c r="BL39" s="619"/>
      <c r="BM39" s="619"/>
      <c r="BN39" s="619"/>
      <c r="BO39" s="619"/>
      <c r="BP39" s="619"/>
      <c r="BQ39" s="619"/>
      <c r="BR39" s="619"/>
      <c r="BS39" s="619"/>
      <c r="BT39" s="619"/>
      <c r="BU39" s="620"/>
      <c r="BV39" s="621">
        <v>2344</v>
      </c>
      <c r="BW39" s="622"/>
      <c r="BX39" s="622"/>
      <c r="BY39" s="622"/>
      <c r="BZ39" s="622"/>
      <c r="CA39" s="622"/>
      <c r="CB39" s="658"/>
      <c r="CD39" s="618" t="s">
        <v>342</v>
      </c>
      <c r="CE39" s="619"/>
      <c r="CF39" s="619"/>
      <c r="CG39" s="619"/>
      <c r="CH39" s="619"/>
      <c r="CI39" s="619"/>
      <c r="CJ39" s="619"/>
      <c r="CK39" s="619"/>
      <c r="CL39" s="619"/>
      <c r="CM39" s="619"/>
      <c r="CN39" s="619"/>
      <c r="CO39" s="619"/>
      <c r="CP39" s="619"/>
      <c r="CQ39" s="620"/>
      <c r="CR39" s="621">
        <v>479928</v>
      </c>
      <c r="CS39" s="634"/>
      <c r="CT39" s="634"/>
      <c r="CU39" s="634"/>
      <c r="CV39" s="634"/>
      <c r="CW39" s="634"/>
      <c r="CX39" s="634"/>
      <c r="CY39" s="635"/>
      <c r="CZ39" s="624">
        <v>4.5</v>
      </c>
      <c r="DA39" s="636"/>
      <c r="DB39" s="636"/>
      <c r="DC39" s="637"/>
      <c r="DD39" s="627">
        <v>388058</v>
      </c>
      <c r="DE39" s="634"/>
      <c r="DF39" s="634"/>
      <c r="DG39" s="634"/>
      <c r="DH39" s="634"/>
      <c r="DI39" s="634"/>
      <c r="DJ39" s="634"/>
      <c r="DK39" s="635"/>
      <c r="DL39" s="627" t="s">
        <v>228</v>
      </c>
      <c r="DM39" s="634"/>
      <c r="DN39" s="634"/>
      <c r="DO39" s="634"/>
      <c r="DP39" s="634"/>
      <c r="DQ39" s="634"/>
      <c r="DR39" s="634"/>
      <c r="DS39" s="634"/>
      <c r="DT39" s="634"/>
      <c r="DU39" s="634"/>
      <c r="DV39" s="635"/>
      <c r="DW39" s="624" t="s">
        <v>228</v>
      </c>
      <c r="DX39" s="636"/>
      <c r="DY39" s="636"/>
      <c r="DZ39" s="636"/>
      <c r="EA39" s="636"/>
      <c r="EB39" s="636"/>
      <c r="EC39" s="648"/>
    </row>
    <row r="40" spans="2:133" ht="11.25" customHeight="1" x14ac:dyDescent="0.15">
      <c r="B40" s="618" t="s">
        <v>343</v>
      </c>
      <c r="C40" s="619"/>
      <c r="D40" s="619"/>
      <c r="E40" s="619"/>
      <c r="F40" s="619"/>
      <c r="G40" s="619"/>
      <c r="H40" s="619"/>
      <c r="I40" s="619"/>
      <c r="J40" s="619"/>
      <c r="K40" s="619"/>
      <c r="L40" s="619"/>
      <c r="M40" s="619"/>
      <c r="N40" s="619"/>
      <c r="O40" s="619"/>
      <c r="P40" s="619"/>
      <c r="Q40" s="620"/>
      <c r="R40" s="621">
        <v>45329</v>
      </c>
      <c r="S40" s="622"/>
      <c r="T40" s="622"/>
      <c r="U40" s="622"/>
      <c r="V40" s="622"/>
      <c r="W40" s="622"/>
      <c r="X40" s="622"/>
      <c r="Y40" s="623"/>
      <c r="Z40" s="659">
        <v>0.4</v>
      </c>
      <c r="AA40" s="659"/>
      <c r="AB40" s="659"/>
      <c r="AC40" s="659"/>
      <c r="AD40" s="660" t="s">
        <v>228</v>
      </c>
      <c r="AE40" s="660"/>
      <c r="AF40" s="660"/>
      <c r="AG40" s="660"/>
      <c r="AH40" s="660"/>
      <c r="AI40" s="660"/>
      <c r="AJ40" s="660"/>
      <c r="AK40" s="660"/>
      <c r="AL40" s="624" t="s">
        <v>228</v>
      </c>
      <c r="AM40" s="625"/>
      <c r="AN40" s="625"/>
      <c r="AO40" s="661"/>
      <c r="AQ40" s="654" t="s">
        <v>344</v>
      </c>
      <c r="AR40" s="655"/>
      <c r="AS40" s="655"/>
      <c r="AT40" s="655"/>
      <c r="AU40" s="655"/>
      <c r="AV40" s="655"/>
      <c r="AW40" s="655"/>
      <c r="AX40" s="655"/>
      <c r="AY40" s="656"/>
      <c r="AZ40" s="621" t="s">
        <v>128</v>
      </c>
      <c r="BA40" s="622"/>
      <c r="BB40" s="622"/>
      <c r="BC40" s="622"/>
      <c r="BD40" s="634"/>
      <c r="BE40" s="634"/>
      <c r="BF40" s="657"/>
      <c r="BG40" s="662" t="s">
        <v>345</v>
      </c>
      <c r="BH40" s="663"/>
      <c r="BI40" s="663"/>
      <c r="BJ40" s="663"/>
      <c r="BK40" s="663"/>
      <c r="BL40" s="223"/>
      <c r="BM40" s="619" t="s">
        <v>346</v>
      </c>
      <c r="BN40" s="619"/>
      <c r="BO40" s="619"/>
      <c r="BP40" s="619"/>
      <c r="BQ40" s="619"/>
      <c r="BR40" s="619"/>
      <c r="BS40" s="619"/>
      <c r="BT40" s="619"/>
      <c r="BU40" s="620"/>
      <c r="BV40" s="621">
        <v>79</v>
      </c>
      <c r="BW40" s="622"/>
      <c r="BX40" s="622"/>
      <c r="BY40" s="622"/>
      <c r="BZ40" s="622"/>
      <c r="CA40" s="622"/>
      <c r="CB40" s="658"/>
      <c r="CD40" s="618" t="s">
        <v>347</v>
      </c>
      <c r="CE40" s="619"/>
      <c r="CF40" s="619"/>
      <c r="CG40" s="619"/>
      <c r="CH40" s="619"/>
      <c r="CI40" s="619"/>
      <c r="CJ40" s="619"/>
      <c r="CK40" s="619"/>
      <c r="CL40" s="619"/>
      <c r="CM40" s="619"/>
      <c r="CN40" s="619"/>
      <c r="CO40" s="619"/>
      <c r="CP40" s="619"/>
      <c r="CQ40" s="620"/>
      <c r="CR40" s="621">
        <v>18200</v>
      </c>
      <c r="CS40" s="622"/>
      <c r="CT40" s="622"/>
      <c r="CU40" s="622"/>
      <c r="CV40" s="622"/>
      <c r="CW40" s="622"/>
      <c r="CX40" s="622"/>
      <c r="CY40" s="623"/>
      <c r="CZ40" s="624">
        <v>0.2</v>
      </c>
      <c r="DA40" s="636"/>
      <c r="DB40" s="636"/>
      <c r="DC40" s="637"/>
      <c r="DD40" s="627">
        <v>8200</v>
      </c>
      <c r="DE40" s="622"/>
      <c r="DF40" s="622"/>
      <c r="DG40" s="622"/>
      <c r="DH40" s="622"/>
      <c r="DI40" s="622"/>
      <c r="DJ40" s="622"/>
      <c r="DK40" s="623"/>
      <c r="DL40" s="627" t="s">
        <v>128</v>
      </c>
      <c r="DM40" s="622"/>
      <c r="DN40" s="622"/>
      <c r="DO40" s="622"/>
      <c r="DP40" s="622"/>
      <c r="DQ40" s="622"/>
      <c r="DR40" s="622"/>
      <c r="DS40" s="622"/>
      <c r="DT40" s="622"/>
      <c r="DU40" s="622"/>
      <c r="DV40" s="623"/>
      <c r="DW40" s="624" t="s">
        <v>228</v>
      </c>
      <c r="DX40" s="636"/>
      <c r="DY40" s="636"/>
      <c r="DZ40" s="636"/>
      <c r="EA40" s="636"/>
      <c r="EB40" s="636"/>
      <c r="EC40" s="648"/>
    </row>
    <row r="41" spans="2:133" ht="11.25" customHeight="1" x14ac:dyDescent="0.15">
      <c r="B41" s="602" t="s">
        <v>348</v>
      </c>
      <c r="C41" s="603"/>
      <c r="D41" s="603"/>
      <c r="E41" s="603"/>
      <c r="F41" s="603"/>
      <c r="G41" s="603"/>
      <c r="H41" s="603"/>
      <c r="I41" s="603"/>
      <c r="J41" s="603"/>
      <c r="K41" s="603"/>
      <c r="L41" s="603"/>
      <c r="M41" s="603"/>
      <c r="N41" s="603"/>
      <c r="O41" s="603"/>
      <c r="P41" s="603"/>
      <c r="Q41" s="604"/>
      <c r="R41" s="605">
        <v>10935944</v>
      </c>
      <c r="S41" s="646"/>
      <c r="T41" s="646"/>
      <c r="U41" s="646"/>
      <c r="V41" s="646"/>
      <c r="W41" s="646"/>
      <c r="X41" s="646"/>
      <c r="Y41" s="649"/>
      <c r="Z41" s="650">
        <v>100</v>
      </c>
      <c r="AA41" s="650"/>
      <c r="AB41" s="650"/>
      <c r="AC41" s="650"/>
      <c r="AD41" s="651">
        <v>4929309</v>
      </c>
      <c r="AE41" s="651"/>
      <c r="AF41" s="651"/>
      <c r="AG41" s="651"/>
      <c r="AH41" s="651"/>
      <c r="AI41" s="651"/>
      <c r="AJ41" s="651"/>
      <c r="AK41" s="651"/>
      <c r="AL41" s="608">
        <v>100</v>
      </c>
      <c r="AM41" s="652"/>
      <c r="AN41" s="652"/>
      <c r="AO41" s="653"/>
      <c r="AQ41" s="654" t="s">
        <v>349</v>
      </c>
      <c r="AR41" s="655"/>
      <c r="AS41" s="655"/>
      <c r="AT41" s="655"/>
      <c r="AU41" s="655"/>
      <c r="AV41" s="655"/>
      <c r="AW41" s="655"/>
      <c r="AX41" s="655"/>
      <c r="AY41" s="656"/>
      <c r="AZ41" s="621">
        <v>124256</v>
      </c>
      <c r="BA41" s="622"/>
      <c r="BB41" s="622"/>
      <c r="BC41" s="622"/>
      <c r="BD41" s="634"/>
      <c r="BE41" s="634"/>
      <c r="BF41" s="657"/>
      <c r="BG41" s="662"/>
      <c r="BH41" s="663"/>
      <c r="BI41" s="663"/>
      <c r="BJ41" s="663"/>
      <c r="BK41" s="663"/>
      <c r="BL41" s="223"/>
      <c r="BM41" s="619" t="s">
        <v>350</v>
      </c>
      <c r="BN41" s="619"/>
      <c r="BO41" s="619"/>
      <c r="BP41" s="619"/>
      <c r="BQ41" s="619"/>
      <c r="BR41" s="619"/>
      <c r="BS41" s="619"/>
      <c r="BT41" s="619"/>
      <c r="BU41" s="620"/>
      <c r="BV41" s="621" t="s">
        <v>228</v>
      </c>
      <c r="BW41" s="622"/>
      <c r="BX41" s="622"/>
      <c r="BY41" s="622"/>
      <c r="BZ41" s="622"/>
      <c r="CA41" s="622"/>
      <c r="CB41" s="658"/>
      <c r="CD41" s="618" t="s">
        <v>351</v>
      </c>
      <c r="CE41" s="619"/>
      <c r="CF41" s="619"/>
      <c r="CG41" s="619"/>
      <c r="CH41" s="619"/>
      <c r="CI41" s="619"/>
      <c r="CJ41" s="619"/>
      <c r="CK41" s="619"/>
      <c r="CL41" s="619"/>
      <c r="CM41" s="619"/>
      <c r="CN41" s="619"/>
      <c r="CO41" s="619"/>
      <c r="CP41" s="619"/>
      <c r="CQ41" s="620"/>
      <c r="CR41" s="621" t="s">
        <v>228</v>
      </c>
      <c r="CS41" s="634"/>
      <c r="CT41" s="634"/>
      <c r="CU41" s="634"/>
      <c r="CV41" s="634"/>
      <c r="CW41" s="634"/>
      <c r="CX41" s="634"/>
      <c r="CY41" s="635"/>
      <c r="CZ41" s="624" t="s">
        <v>228</v>
      </c>
      <c r="DA41" s="636"/>
      <c r="DB41" s="636"/>
      <c r="DC41" s="637"/>
      <c r="DD41" s="627" t="s">
        <v>128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352</v>
      </c>
      <c r="AR42" s="667"/>
      <c r="AS42" s="667"/>
      <c r="AT42" s="667"/>
      <c r="AU42" s="667"/>
      <c r="AV42" s="667"/>
      <c r="AW42" s="667"/>
      <c r="AX42" s="667"/>
      <c r="AY42" s="668"/>
      <c r="AZ42" s="605">
        <v>479079</v>
      </c>
      <c r="BA42" s="646"/>
      <c r="BB42" s="646"/>
      <c r="BC42" s="646"/>
      <c r="BD42" s="606"/>
      <c r="BE42" s="606"/>
      <c r="BF42" s="669"/>
      <c r="BG42" s="664"/>
      <c r="BH42" s="665"/>
      <c r="BI42" s="665"/>
      <c r="BJ42" s="665"/>
      <c r="BK42" s="665"/>
      <c r="BL42" s="224"/>
      <c r="BM42" s="603" t="s">
        <v>353</v>
      </c>
      <c r="BN42" s="603"/>
      <c r="BO42" s="603"/>
      <c r="BP42" s="603"/>
      <c r="BQ42" s="603"/>
      <c r="BR42" s="603"/>
      <c r="BS42" s="603"/>
      <c r="BT42" s="603"/>
      <c r="BU42" s="604"/>
      <c r="BV42" s="605">
        <v>331</v>
      </c>
      <c r="BW42" s="646"/>
      <c r="BX42" s="646"/>
      <c r="BY42" s="646"/>
      <c r="BZ42" s="646"/>
      <c r="CA42" s="646"/>
      <c r="CB42" s="647"/>
      <c r="CD42" s="618" t="s">
        <v>354</v>
      </c>
      <c r="CE42" s="619"/>
      <c r="CF42" s="619"/>
      <c r="CG42" s="619"/>
      <c r="CH42" s="619"/>
      <c r="CI42" s="619"/>
      <c r="CJ42" s="619"/>
      <c r="CK42" s="619"/>
      <c r="CL42" s="619"/>
      <c r="CM42" s="619"/>
      <c r="CN42" s="619"/>
      <c r="CO42" s="619"/>
      <c r="CP42" s="619"/>
      <c r="CQ42" s="620"/>
      <c r="CR42" s="621">
        <v>3719481</v>
      </c>
      <c r="CS42" s="634"/>
      <c r="CT42" s="634"/>
      <c r="CU42" s="634"/>
      <c r="CV42" s="634"/>
      <c r="CW42" s="634"/>
      <c r="CX42" s="634"/>
      <c r="CY42" s="635"/>
      <c r="CZ42" s="624">
        <v>34.799999999999997</v>
      </c>
      <c r="DA42" s="636"/>
      <c r="DB42" s="636"/>
      <c r="DC42" s="637"/>
      <c r="DD42" s="627">
        <v>307499</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355</v>
      </c>
      <c r="CD43" s="618" t="s">
        <v>356</v>
      </c>
      <c r="CE43" s="619"/>
      <c r="CF43" s="619"/>
      <c r="CG43" s="619"/>
      <c r="CH43" s="619"/>
      <c r="CI43" s="619"/>
      <c r="CJ43" s="619"/>
      <c r="CK43" s="619"/>
      <c r="CL43" s="619"/>
      <c r="CM43" s="619"/>
      <c r="CN43" s="619"/>
      <c r="CO43" s="619"/>
      <c r="CP43" s="619"/>
      <c r="CQ43" s="620"/>
      <c r="CR43" s="621">
        <v>83057</v>
      </c>
      <c r="CS43" s="634"/>
      <c r="CT43" s="634"/>
      <c r="CU43" s="634"/>
      <c r="CV43" s="634"/>
      <c r="CW43" s="634"/>
      <c r="CX43" s="634"/>
      <c r="CY43" s="635"/>
      <c r="CZ43" s="624">
        <v>0.8</v>
      </c>
      <c r="DA43" s="636"/>
      <c r="DB43" s="636"/>
      <c r="DC43" s="637"/>
      <c r="DD43" s="627">
        <v>83057</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357</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305</v>
      </c>
      <c r="CE44" s="641"/>
      <c r="CF44" s="618" t="s">
        <v>358</v>
      </c>
      <c r="CG44" s="619"/>
      <c r="CH44" s="619"/>
      <c r="CI44" s="619"/>
      <c r="CJ44" s="619"/>
      <c r="CK44" s="619"/>
      <c r="CL44" s="619"/>
      <c r="CM44" s="619"/>
      <c r="CN44" s="619"/>
      <c r="CO44" s="619"/>
      <c r="CP44" s="619"/>
      <c r="CQ44" s="620"/>
      <c r="CR44" s="621">
        <v>3668953</v>
      </c>
      <c r="CS44" s="622"/>
      <c r="CT44" s="622"/>
      <c r="CU44" s="622"/>
      <c r="CV44" s="622"/>
      <c r="CW44" s="622"/>
      <c r="CX44" s="622"/>
      <c r="CY44" s="623"/>
      <c r="CZ44" s="624">
        <v>34.4</v>
      </c>
      <c r="DA44" s="625"/>
      <c r="DB44" s="625"/>
      <c r="DC44" s="626"/>
      <c r="DD44" s="627">
        <v>297107</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359</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360</v>
      </c>
      <c r="CG45" s="619"/>
      <c r="CH45" s="619"/>
      <c r="CI45" s="619"/>
      <c r="CJ45" s="619"/>
      <c r="CK45" s="619"/>
      <c r="CL45" s="619"/>
      <c r="CM45" s="619"/>
      <c r="CN45" s="619"/>
      <c r="CO45" s="619"/>
      <c r="CP45" s="619"/>
      <c r="CQ45" s="620"/>
      <c r="CR45" s="621">
        <v>475083</v>
      </c>
      <c r="CS45" s="634"/>
      <c r="CT45" s="634"/>
      <c r="CU45" s="634"/>
      <c r="CV45" s="634"/>
      <c r="CW45" s="634"/>
      <c r="CX45" s="634"/>
      <c r="CY45" s="635"/>
      <c r="CZ45" s="624">
        <v>4.4000000000000004</v>
      </c>
      <c r="DA45" s="636"/>
      <c r="DB45" s="636"/>
      <c r="DC45" s="637"/>
      <c r="DD45" s="627">
        <v>27204</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361</v>
      </c>
      <c r="CG46" s="619"/>
      <c r="CH46" s="619"/>
      <c r="CI46" s="619"/>
      <c r="CJ46" s="619"/>
      <c r="CK46" s="619"/>
      <c r="CL46" s="619"/>
      <c r="CM46" s="619"/>
      <c r="CN46" s="619"/>
      <c r="CO46" s="619"/>
      <c r="CP46" s="619"/>
      <c r="CQ46" s="620"/>
      <c r="CR46" s="621">
        <v>3171127</v>
      </c>
      <c r="CS46" s="622"/>
      <c r="CT46" s="622"/>
      <c r="CU46" s="622"/>
      <c r="CV46" s="622"/>
      <c r="CW46" s="622"/>
      <c r="CX46" s="622"/>
      <c r="CY46" s="623"/>
      <c r="CZ46" s="624">
        <v>29.7</v>
      </c>
      <c r="DA46" s="625"/>
      <c r="DB46" s="625"/>
      <c r="DC46" s="626"/>
      <c r="DD46" s="627">
        <v>268910</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362</v>
      </c>
      <c r="CG47" s="619"/>
      <c r="CH47" s="619"/>
      <c r="CI47" s="619"/>
      <c r="CJ47" s="619"/>
      <c r="CK47" s="619"/>
      <c r="CL47" s="619"/>
      <c r="CM47" s="619"/>
      <c r="CN47" s="619"/>
      <c r="CO47" s="619"/>
      <c r="CP47" s="619"/>
      <c r="CQ47" s="620"/>
      <c r="CR47" s="621">
        <v>50528</v>
      </c>
      <c r="CS47" s="634"/>
      <c r="CT47" s="634"/>
      <c r="CU47" s="634"/>
      <c r="CV47" s="634"/>
      <c r="CW47" s="634"/>
      <c r="CX47" s="634"/>
      <c r="CY47" s="635"/>
      <c r="CZ47" s="624">
        <v>0.5</v>
      </c>
      <c r="DA47" s="636"/>
      <c r="DB47" s="636"/>
      <c r="DC47" s="637"/>
      <c r="DD47" s="627">
        <v>10392</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363</v>
      </c>
      <c r="CG48" s="619"/>
      <c r="CH48" s="619"/>
      <c r="CI48" s="619"/>
      <c r="CJ48" s="619"/>
      <c r="CK48" s="619"/>
      <c r="CL48" s="619"/>
      <c r="CM48" s="619"/>
      <c r="CN48" s="619"/>
      <c r="CO48" s="619"/>
      <c r="CP48" s="619"/>
      <c r="CQ48" s="620"/>
      <c r="CR48" s="621" t="s">
        <v>228</v>
      </c>
      <c r="CS48" s="622"/>
      <c r="CT48" s="622"/>
      <c r="CU48" s="622"/>
      <c r="CV48" s="622"/>
      <c r="CW48" s="622"/>
      <c r="CX48" s="622"/>
      <c r="CY48" s="623"/>
      <c r="CZ48" s="624" t="s">
        <v>128</v>
      </c>
      <c r="DA48" s="625"/>
      <c r="DB48" s="625"/>
      <c r="DC48" s="626"/>
      <c r="DD48" s="627" t="s">
        <v>128</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364</v>
      </c>
      <c r="CE49" s="603"/>
      <c r="CF49" s="603"/>
      <c r="CG49" s="603"/>
      <c r="CH49" s="603"/>
      <c r="CI49" s="603"/>
      <c r="CJ49" s="603"/>
      <c r="CK49" s="603"/>
      <c r="CL49" s="603"/>
      <c r="CM49" s="603"/>
      <c r="CN49" s="603"/>
      <c r="CO49" s="603"/>
      <c r="CP49" s="603"/>
      <c r="CQ49" s="604"/>
      <c r="CR49" s="605">
        <v>10678906</v>
      </c>
      <c r="CS49" s="606"/>
      <c r="CT49" s="606"/>
      <c r="CU49" s="606"/>
      <c r="CV49" s="606"/>
      <c r="CW49" s="606"/>
      <c r="CX49" s="606"/>
      <c r="CY49" s="607"/>
      <c r="CZ49" s="608">
        <v>100</v>
      </c>
      <c r="DA49" s="609"/>
      <c r="DB49" s="609"/>
      <c r="DC49" s="610"/>
      <c r="DD49" s="611">
        <v>5782019</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SluNr61IL73DcYgxSjtWRfsU52jRiCjD5945seh0kUJaqeFmtxkJcXBF+k7f2VHEIsfl+K9dnlxENoEFXbOcxg==" saltValue="EBDXIebKEjSH8sFVPoe7K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8" scale="9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abSelected="1" topLeftCell="AW70" zoomScale="70" zoomScaleNormal="25" zoomScaleSheetLayoutView="70" workbookViewId="0">
      <selection activeCell="DV102" sqref="DV102:DZ102"/>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87" t="s">
        <v>365</v>
      </c>
      <c r="B2" s="1087"/>
      <c r="C2" s="1087"/>
      <c r="D2" s="1087"/>
      <c r="E2" s="1087"/>
      <c r="F2" s="1087"/>
      <c r="G2" s="1087"/>
      <c r="H2" s="1087"/>
      <c r="I2" s="1087"/>
      <c r="J2" s="1087"/>
      <c r="K2" s="1087"/>
      <c r="L2" s="1087"/>
      <c r="M2" s="1087"/>
      <c r="N2" s="1087"/>
      <c r="O2" s="1087"/>
      <c r="P2" s="1087"/>
      <c r="Q2" s="1087"/>
      <c r="R2" s="1087"/>
      <c r="S2" s="1087"/>
      <c r="T2" s="1087"/>
      <c r="U2" s="1087"/>
      <c r="V2" s="1087"/>
      <c r="W2" s="1087"/>
      <c r="X2" s="1087"/>
      <c r="Y2" s="1087"/>
      <c r="Z2" s="1087"/>
      <c r="AA2" s="1087"/>
      <c r="AB2" s="1087"/>
      <c r="AC2" s="1087"/>
      <c r="AD2" s="1087"/>
      <c r="AE2" s="1087"/>
      <c r="AF2" s="1087"/>
      <c r="AG2" s="1087"/>
      <c r="AH2" s="1087"/>
      <c r="AI2" s="1087"/>
      <c r="AJ2" s="1087"/>
      <c r="AK2" s="1087"/>
      <c r="AL2" s="1087"/>
      <c r="AM2" s="1087"/>
      <c r="AN2" s="1087"/>
      <c r="AO2" s="1087"/>
      <c r="AP2" s="1087"/>
      <c r="AQ2" s="1087"/>
      <c r="AR2" s="1087"/>
      <c r="AS2" s="1087"/>
      <c r="AT2" s="1087"/>
      <c r="AU2" s="1087"/>
      <c r="AV2" s="1087"/>
      <c r="AW2" s="1087"/>
      <c r="AX2" s="1087"/>
      <c r="AY2" s="1087"/>
      <c r="AZ2" s="1087"/>
      <c r="BA2" s="1087"/>
      <c r="BB2" s="1087"/>
      <c r="BC2" s="1087"/>
      <c r="BD2" s="1087"/>
      <c r="BE2" s="1087"/>
      <c r="BF2" s="1087"/>
      <c r="BG2" s="1087"/>
      <c r="BH2" s="1087"/>
      <c r="BI2" s="108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88" t="s">
        <v>366</v>
      </c>
      <c r="DK2" s="1089"/>
      <c r="DL2" s="1089"/>
      <c r="DM2" s="1089"/>
      <c r="DN2" s="1089"/>
      <c r="DO2" s="1090"/>
      <c r="DP2" s="228"/>
      <c r="DQ2" s="1088" t="s">
        <v>367</v>
      </c>
      <c r="DR2" s="1089"/>
      <c r="DS2" s="1089"/>
      <c r="DT2" s="1089"/>
      <c r="DU2" s="1089"/>
      <c r="DV2" s="1089"/>
      <c r="DW2" s="1089"/>
      <c r="DX2" s="1089"/>
      <c r="DY2" s="1089"/>
      <c r="DZ2" s="109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6" t="s">
        <v>368</v>
      </c>
      <c r="B4" s="1056"/>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1056"/>
      <c r="AG4" s="1056"/>
      <c r="AH4" s="1056"/>
      <c r="AI4" s="1056"/>
      <c r="AJ4" s="1056"/>
      <c r="AK4" s="1056"/>
      <c r="AL4" s="1056"/>
      <c r="AM4" s="1056"/>
      <c r="AN4" s="1056"/>
      <c r="AO4" s="1056"/>
      <c r="AP4" s="1056"/>
      <c r="AQ4" s="1056"/>
      <c r="AR4" s="1056"/>
      <c r="AS4" s="1056"/>
      <c r="AT4" s="1056"/>
      <c r="AU4" s="1056"/>
      <c r="AV4" s="1056"/>
      <c r="AW4" s="1056"/>
      <c r="AX4" s="1056"/>
      <c r="AY4" s="1056"/>
      <c r="AZ4" s="232"/>
      <c r="BA4" s="232"/>
      <c r="BB4" s="232"/>
      <c r="BC4" s="232"/>
      <c r="BD4" s="232"/>
      <c r="BE4" s="233"/>
      <c r="BF4" s="233"/>
      <c r="BG4" s="233"/>
      <c r="BH4" s="233"/>
      <c r="BI4" s="233"/>
      <c r="BJ4" s="233"/>
      <c r="BK4" s="233"/>
      <c r="BL4" s="233"/>
      <c r="BM4" s="233"/>
      <c r="BN4" s="233"/>
      <c r="BO4" s="233"/>
      <c r="BP4" s="233"/>
      <c r="BQ4" s="730" t="s">
        <v>369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2" t="s">
        <v>370</v>
      </c>
      <c r="B5" s="993"/>
      <c r="C5" s="993"/>
      <c r="D5" s="993"/>
      <c r="E5" s="993"/>
      <c r="F5" s="993"/>
      <c r="G5" s="993"/>
      <c r="H5" s="993"/>
      <c r="I5" s="993"/>
      <c r="J5" s="993"/>
      <c r="K5" s="993"/>
      <c r="L5" s="993"/>
      <c r="M5" s="993"/>
      <c r="N5" s="993"/>
      <c r="O5" s="993"/>
      <c r="P5" s="994"/>
      <c r="Q5" s="998" t="s">
        <v>371</v>
      </c>
      <c r="R5" s="999"/>
      <c r="S5" s="999"/>
      <c r="T5" s="999"/>
      <c r="U5" s="1000"/>
      <c r="V5" s="998" t="s">
        <v>372</v>
      </c>
      <c r="W5" s="999"/>
      <c r="X5" s="999"/>
      <c r="Y5" s="999"/>
      <c r="Z5" s="1000"/>
      <c r="AA5" s="998" t="s">
        <v>373</v>
      </c>
      <c r="AB5" s="999"/>
      <c r="AC5" s="999"/>
      <c r="AD5" s="999"/>
      <c r="AE5" s="999"/>
      <c r="AF5" s="1091" t="s">
        <v>374</v>
      </c>
      <c r="AG5" s="999"/>
      <c r="AH5" s="999"/>
      <c r="AI5" s="999"/>
      <c r="AJ5" s="1012"/>
      <c r="AK5" s="999" t="s">
        <v>375</v>
      </c>
      <c r="AL5" s="999"/>
      <c r="AM5" s="999"/>
      <c r="AN5" s="999"/>
      <c r="AO5" s="1000"/>
      <c r="AP5" s="998" t="s">
        <v>376</v>
      </c>
      <c r="AQ5" s="999"/>
      <c r="AR5" s="999"/>
      <c r="AS5" s="999"/>
      <c r="AT5" s="1000"/>
      <c r="AU5" s="998" t="s">
        <v>377</v>
      </c>
      <c r="AV5" s="999"/>
      <c r="AW5" s="999"/>
      <c r="AX5" s="999"/>
      <c r="AY5" s="1012"/>
      <c r="AZ5" s="232"/>
      <c r="BA5" s="232"/>
      <c r="BB5" s="232"/>
      <c r="BC5" s="232"/>
      <c r="BD5" s="232"/>
      <c r="BE5" s="233"/>
      <c r="BF5" s="233"/>
      <c r="BG5" s="233"/>
      <c r="BH5" s="233"/>
      <c r="BI5" s="233"/>
      <c r="BJ5" s="233"/>
      <c r="BK5" s="233"/>
      <c r="BL5" s="233"/>
      <c r="BM5" s="233"/>
      <c r="BN5" s="233"/>
      <c r="BO5" s="233"/>
      <c r="BP5" s="233"/>
      <c r="BQ5" s="992" t="s">
        <v>378</v>
      </c>
      <c r="BR5" s="993"/>
      <c r="BS5" s="993"/>
      <c r="BT5" s="993"/>
      <c r="BU5" s="993"/>
      <c r="BV5" s="993"/>
      <c r="BW5" s="993"/>
      <c r="BX5" s="993"/>
      <c r="BY5" s="993"/>
      <c r="BZ5" s="993"/>
      <c r="CA5" s="993"/>
      <c r="CB5" s="993"/>
      <c r="CC5" s="993"/>
      <c r="CD5" s="993"/>
      <c r="CE5" s="993"/>
      <c r="CF5" s="993"/>
      <c r="CG5" s="994"/>
      <c r="CH5" s="998" t="s">
        <v>379</v>
      </c>
      <c r="CI5" s="999"/>
      <c r="CJ5" s="999"/>
      <c r="CK5" s="999"/>
      <c r="CL5" s="1000"/>
      <c r="CM5" s="998" t="s">
        <v>380</v>
      </c>
      <c r="CN5" s="999"/>
      <c r="CO5" s="999"/>
      <c r="CP5" s="999"/>
      <c r="CQ5" s="1000"/>
      <c r="CR5" s="998" t="s">
        <v>381</v>
      </c>
      <c r="CS5" s="999"/>
      <c r="CT5" s="999"/>
      <c r="CU5" s="999"/>
      <c r="CV5" s="1000"/>
      <c r="CW5" s="998" t="s">
        <v>382</v>
      </c>
      <c r="CX5" s="999"/>
      <c r="CY5" s="999"/>
      <c r="CZ5" s="999"/>
      <c r="DA5" s="1000"/>
      <c r="DB5" s="998" t="s">
        <v>383</v>
      </c>
      <c r="DC5" s="999"/>
      <c r="DD5" s="999"/>
      <c r="DE5" s="999"/>
      <c r="DF5" s="1000"/>
      <c r="DG5" s="1081" t="s">
        <v>384</v>
      </c>
      <c r="DH5" s="1082"/>
      <c r="DI5" s="1082"/>
      <c r="DJ5" s="1082"/>
      <c r="DK5" s="1083"/>
      <c r="DL5" s="1081" t="s">
        <v>385</v>
      </c>
      <c r="DM5" s="1082"/>
      <c r="DN5" s="1082"/>
      <c r="DO5" s="1082"/>
      <c r="DP5" s="1083"/>
      <c r="DQ5" s="998" t="s">
        <v>386</v>
      </c>
      <c r="DR5" s="999"/>
      <c r="DS5" s="999"/>
      <c r="DT5" s="999"/>
      <c r="DU5" s="1000"/>
      <c r="DV5" s="998" t="s">
        <v>377</v>
      </c>
      <c r="DW5" s="999"/>
      <c r="DX5" s="999"/>
      <c r="DY5" s="999"/>
      <c r="DZ5" s="1012"/>
      <c r="EA5" s="234"/>
    </row>
    <row r="6" spans="1:131" s="235" customFormat="1" ht="26.25" customHeight="1" thickBot="1" x14ac:dyDescent="0.2">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092"/>
      <c r="AG6" s="1002"/>
      <c r="AH6" s="1002"/>
      <c r="AI6" s="1002"/>
      <c r="AJ6" s="1013"/>
      <c r="AK6" s="1002"/>
      <c r="AL6" s="1002"/>
      <c r="AM6" s="1002"/>
      <c r="AN6" s="1002"/>
      <c r="AO6" s="1003"/>
      <c r="AP6" s="1001"/>
      <c r="AQ6" s="1002"/>
      <c r="AR6" s="1002"/>
      <c r="AS6" s="1002"/>
      <c r="AT6" s="1003"/>
      <c r="AU6" s="1001"/>
      <c r="AV6" s="1002"/>
      <c r="AW6" s="1002"/>
      <c r="AX6" s="1002"/>
      <c r="AY6" s="1013"/>
      <c r="AZ6" s="232"/>
      <c r="BA6" s="232"/>
      <c r="BB6" s="232"/>
      <c r="BC6" s="232"/>
      <c r="BD6" s="232"/>
      <c r="BE6" s="233"/>
      <c r="BF6" s="233"/>
      <c r="BG6" s="233"/>
      <c r="BH6" s="233"/>
      <c r="BI6" s="233"/>
      <c r="BJ6" s="233"/>
      <c r="BK6" s="233"/>
      <c r="BL6" s="233"/>
      <c r="BM6" s="233"/>
      <c r="BN6" s="233"/>
      <c r="BO6" s="233"/>
      <c r="BP6" s="233"/>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084"/>
      <c r="DH6" s="1085"/>
      <c r="DI6" s="1085"/>
      <c r="DJ6" s="1085"/>
      <c r="DK6" s="1086"/>
      <c r="DL6" s="1084"/>
      <c r="DM6" s="1085"/>
      <c r="DN6" s="1085"/>
      <c r="DO6" s="1085"/>
      <c r="DP6" s="1086"/>
      <c r="DQ6" s="1001"/>
      <c r="DR6" s="1002"/>
      <c r="DS6" s="1002"/>
      <c r="DT6" s="1002"/>
      <c r="DU6" s="1003"/>
      <c r="DV6" s="1001"/>
      <c r="DW6" s="1002"/>
      <c r="DX6" s="1002"/>
      <c r="DY6" s="1002"/>
      <c r="DZ6" s="1013"/>
      <c r="EA6" s="234"/>
    </row>
    <row r="7" spans="1:131" s="235" customFormat="1" ht="26.25" customHeight="1" thickTop="1" x14ac:dyDescent="0.15">
      <c r="A7" s="236">
        <v>1</v>
      </c>
      <c r="B7" s="1044" t="s">
        <v>387</v>
      </c>
      <c r="C7" s="1045"/>
      <c r="D7" s="1045"/>
      <c r="E7" s="1045"/>
      <c r="F7" s="1045"/>
      <c r="G7" s="1045"/>
      <c r="H7" s="1045"/>
      <c r="I7" s="1045"/>
      <c r="J7" s="1045"/>
      <c r="K7" s="1045"/>
      <c r="L7" s="1045"/>
      <c r="M7" s="1045"/>
      <c r="N7" s="1045"/>
      <c r="O7" s="1045"/>
      <c r="P7" s="1046"/>
      <c r="Q7" s="1099">
        <v>10942</v>
      </c>
      <c r="R7" s="1100"/>
      <c r="S7" s="1100"/>
      <c r="T7" s="1100"/>
      <c r="U7" s="1100"/>
      <c r="V7" s="1100">
        <v>10685</v>
      </c>
      <c r="W7" s="1100"/>
      <c r="X7" s="1100"/>
      <c r="Y7" s="1100"/>
      <c r="Z7" s="1100"/>
      <c r="AA7" s="1100">
        <v>257</v>
      </c>
      <c r="AB7" s="1100"/>
      <c r="AC7" s="1100"/>
      <c r="AD7" s="1100"/>
      <c r="AE7" s="1101"/>
      <c r="AF7" s="1102">
        <v>189</v>
      </c>
      <c r="AG7" s="1103"/>
      <c r="AH7" s="1103"/>
      <c r="AI7" s="1103"/>
      <c r="AJ7" s="1104"/>
      <c r="AK7" s="1105">
        <v>225</v>
      </c>
      <c r="AL7" s="1106"/>
      <c r="AM7" s="1106"/>
      <c r="AN7" s="1106"/>
      <c r="AO7" s="1106"/>
      <c r="AP7" s="1106">
        <v>10393</v>
      </c>
      <c r="AQ7" s="1106"/>
      <c r="AR7" s="1106"/>
      <c r="AS7" s="1106"/>
      <c r="AT7" s="1106"/>
      <c r="AU7" s="1107"/>
      <c r="AV7" s="1107"/>
      <c r="AW7" s="1107"/>
      <c r="AX7" s="1107"/>
      <c r="AY7" s="1108"/>
      <c r="AZ7" s="232"/>
      <c r="BA7" s="232"/>
      <c r="BB7" s="232"/>
      <c r="BC7" s="232"/>
      <c r="BD7" s="232"/>
      <c r="BE7" s="233"/>
      <c r="BF7" s="233"/>
      <c r="BG7" s="233"/>
      <c r="BH7" s="233"/>
      <c r="BI7" s="233"/>
      <c r="BJ7" s="233"/>
      <c r="BK7" s="233"/>
      <c r="BL7" s="233"/>
      <c r="BM7" s="233"/>
      <c r="BN7" s="233"/>
      <c r="BO7" s="233"/>
      <c r="BP7" s="233"/>
      <c r="BQ7" s="236">
        <v>1</v>
      </c>
      <c r="BR7" s="237"/>
      <c r="BS7" s="1096" t="s">
        <v>591</v>
      </c>
      <c r="BT7" s="1097"/>
      <c r="BU7" s="1097"/>
      <c r="BV7" s="1097"/>
      <c r="BW7" s="1097"/>
      <c r="BX7" s="1097"/>
      <c r="BY7" s="1097"/>
      <c r="BZ7" s="1097"/>
      <c r="CA7" s="1097"/>
      <c r="CB7" s="1097"/>
      <c r="CC7" s="1097"/>
      <c r="CD7" s="1097"/>
      <c r="CE7" s="1097"/>
      <c r="CF7" s="1097"/>
      <c r="CG7" s="1109"/>
      <c r="CH7" s="1093">
        <v>-8</v>
      </c>
      <c r="CI7" s="1094"/>
      <c r="CJ7" s="1094"/>
      <c r="CK7" s="1094"/>
      <c r="CL7" s="1095"/>
      <c r="CM7" s="1093">
        <v>102</v>
      </c>
      <c r="CN7" s="1094"/>
      <c r="CO7" s="1094"/>
      <c r="CP7" s="1094"/>
      <c r="CQ7" s="1095"/>
      <c r="CR7" s="1093">
        <v>100</v>
      </c>
      <c r="CS7" s="1094"/>
      <c r="CT7" s="1094"/>
      <c r="CU7" s="1094"/>
      <c r="CV7" s="1095"/>
      <c r="CW7" s="1093">
        <v>40</v>
      </c>
      <c r="CX7" s="1094"/>
      <c r="CY7" s="1094"/>
      <c r="CZ7" s="1094"/>
      <c r="DA7" s="1095"/>
      <c r="DB7" s="1093" t="s">
        <v>590</v>
      </c>
      <c r="DC7" s="1094"/>
      <c r="DD7" s="1094"/>
      <c r="DE7" s="1094"/>
      <c r="DF7" s="1095"/>
      <c r="DG7" s="1093" t="s">
        <v>590</v>
      </c>
      <c r="DH7" s="1094"/>
      <c r="DI7" s="1094"/>
      <c r="DJ7" s="1094"/>
      <c r="DK7" s="1095"/>
      <c r="DL7" s="1093" t="s">
        <v>590</v>
      </c>
      <c r="DM7" s="1094"/>
      <c r="DN7" s="1094"/>
      <c r="DO7" s="1094"/>
      <c r="DP7" s="1095"/>
      <c r="DQ7" s="1093" t="s">
        <v>590</v>
      </c>
      <c r="DR7" s="1094"/>
      <c r="DS7" s="1094"/>
      <c r="DT7" s="1094"/>
      <c r="DU7" s="1095"/>
      <c r="DV7" s="1096"/>
      <c r="DW7" s="1097"/>
      <c r="DX7" s="1097"/>
      <c r="DY7" s="1097"/>
      <c r="DZ7" s="1098"/>
      <c r="EA7" s="234"/>
    </row>
    <row r="8" spans="1:131" s="235" customFormat="1" ht="26.25" customHeight="1" x14ac:dyDescent="0.15">
      <c r="A8" s="238">
        <v>2</v>
      </c>
      <c r="B8" s="1027" t="s">
        <v>388</v>
      </c>
      <c r="C8" s="1028"/>
      <c r="D8" s="1028"/>
      <c r="E8" s="1028"/>
      <c r="F8" s="1028"/>
      <c r="G8" s="1028"/>
      <c r="H8" s="1028"/>
      <c r="I8" s="1028"/>
      <c r="J8" s="1028"/>
      <c r="K8" s="1028"/>
      <c r="L8" s="1028"/>
      <c r="M8" s="1028"/>
      <c r="N8" s="1028"/>
      <c r="O8" s="1028"/>
      <c r="P8" s="1029"/>
      <c r="Q8" s="1035">
        <v>14</v>
      </c>
      <c r="R8" s="1036"/>
      <c r="S8" s="1036"/>
      <c r="T8" s="1036"/>
      <c r="U8" s="1036"/>
      <c r="V8" s="1036">
        <v>14</v>
      </c>
      <c r="W8" s="1036"/>
      <c r="X8" s="1036"/>
      <c r="Y8" s="1036"/>
      <c r="Z8" s="1036"/>
      <c r="AA8" s="1036">
        <v>0</v>
      </c>
      <c r="AB8" s="1036"/>
      <c r="AC8" s="1036"/>
      <c r="AD8" s="1036"/>
      <c r="AE8" s="1037"/>
      <c r="AF8" s="1032">
        <v>0</v>
      </c>
      <c r="AG8" s="1033"/>
      <c r="AH8" s="1033"/>
      <c r="AI8" s="1033"/>
      <c r="AJ8" s="1034"/>
      <c r="AK8" s="1077" t="s">
        <v>590</v>
      </c>
      <c r="AL8" s="1078"/>
      <c r="AM8" s="1078"/>
      <c r="AN8" s="1078"/>
      <c r="AO8" s="1078"/>
      <c r="AP8" s="1078" t="s">
        <v>590</v>
      </c>
      <c r="AQ8" s="1078"/>
      <c r="AR8" s="1078"/>
      <c r="AS8" s="1078"/>
      <c r="AT8" s="1078"/>
      <c r="AU8" s="1079"/>
      <c r="AV8" s="1079"/>
      <c r="AW8" s="1079"/>
      <c r="AX8" s="1079"/>
      <c r="AY8" s="1080"/>
      <c r="AZ8" s="232"/>
      <c r="BA8" s="232"/>
      <c r="BB8" s="232"/>
      <c r="BC8" s="232"/>
      <c r="BD8" s="232"/>
      <c r="BE8" s="233"/>
      <c r="BF8" s="233"/>
      <c r="BG8" s="233"/>
      <c r="BH8" s="233"/>
      <c r="BI8" s="233"/>
      <c r="BJ8" s="233"/>
      <c r="BK8" s="233"/>
      <c r="BL8" s="233"/>
      <c r="BM8" s="233"/>
      <c r="BN8" s="233"/>
      <c r="BO8" s="233"/>
      <c r="BP8" s="233"/>
      <c r="BQ8" s="238">
        <v>2</v>
      </c>
      <c r="BR8" s="239"/>
      <c r="BS8" s="989" t="s">
        <v>592</v>
      </c>
      <c r="BT8" s="990"/>
      <c r="BU8" s="990"/>
      <c r="BV8" s="990"/>
      <c r="BW8" s="990"/>
      <c r="BX8" s="990"/>
      <c r="BY8" s="990"/>
      <c r="BZ8" s="990"/>
      <c r="CA8" s="990"/>
      <c r="CB8" s="990"/>
      <c r="CC8" s="990"/>
      <c r="CD8" s="990"/>
      <c r="CE8" s="990"/>
      <c r="CF8" s="990"/>
      <c r="CG8" s="1011"/>
      <c r="CH8" s="986">
        <v>0</v>
      </c>
      <c r="CI8" s="987"/>
      <c r="CJ8" s="987"/>
      <c r="CK8" s="987"/>
      <c r="CL8" s="988"/>
      <c r="CM8" s="986">
        <v>23</v>
      </c>
      <c r="CN8" s="987"/>
      <c r="CO8" s="987"/>
      <c r="CP8" s="987"/>
      <c r="CQ8" s="988"/>
      <c r="CR8" s="986">
        <v>35</v>
      </c>
      <c r="CS8" s="987"/>
      <c r="CT8" s="987"/>
      <c r="CU8" s="987"/>
      <c r="CV8" s="988"/>
      <c r="CW8" s="986">
        <v>6</v>
      </c>
      <c r="CX8" s="987"/>
      <c r="CY8" s="987"/>
      <c r="CZ8" s="987"/>
      <c r="DA8" s="988"/>
      <c r="DB8" s="986" t="s">
        <v>590</v>
      </c>
      <c r="DC8" s="987"/>
      <c r="DD8" s="987"/>
      <c r="DE8" s="987"/>
      <c r="DF8" s="988"/>
      <c r="DG8" s="986" t="s">
        <v>590</v>
      </c>
      <c r="DH8" s="987"/>
      <c r="DI8" s="987"/>
      <c r="DJ8" s="987"/>
      <c r="DK8" s="988"/>
      <c r="DL8" s="986" t="s">
        <v>590</v>
      </c>
      <c r="DM8" s="987"/>
      <c r="DN8" s="987"/>
      <c r="DO8" s="987"/>
      <c r="DP8" s="988"/>
      <c r="DQ8" s="986" t="s">
        <v>590</v>
      </c>
      <c r="DR8" s="987"/>
      <c r="DS8" s="987"/>
      <c r="DT8" s="987"/>
      <c r="DU8" s="988"/>
      <c r="DV8" s="989"/>
      <c r="DW8" s="990"/>
      <c r="DX8" s="990"/>
      <c r="DY8" s="990"/>
      <c r="DZ8" s="991"/>
      <c r="EA8" s="234"/>
    </row>
    <row r="9" spans="1:131" s="235" customFormat="1" ht="26.25" customHeight="1" x14ac:dyDescent="0.15">
      <c r="A9" s="238">
        <v>3</v>
      </c>
      <c r="B9" s="1027"/>
      <c r="C9" s="1028"/>
      <c r="D9" s="1028"/>
      <c r="E9" s="1028"/>
      <c r="F9" s="1028"/>
      <c r="G9" s="1028"/>
      <c r="H9" s="1028"/>
      <c r="I9" s="1028"/>
      <c r="J9" s="1028"/>
      <c r="K9" s="1028"/>
      <c r="L9" s="1028"/>
      <c r="M9" s="1028"/>
      <c r="N9" s="1028"/>
      <c r="O9" s="1028"/>
      <c r="P9" s="1029"/>
      <c r="Q9" s="1035"/>
      <c r="R9" s="1036"/>
      <c r="S9" s="1036"/>
      <c r="T9" s="1036"/>
      <c r="U9" s="1036"/>
      <c r="V9" s="1036"/>
      <c r="W9" s="1036"/>
      <c r="X9" s="1036"/>
      <c r="Y9" s="1036"/>
      <c r="Z9" s="1036"/>
      <c r="AA9" s="1036"/>
      <c r="AB9" s="1036"/>
      <c r="AC9" s="1036"/>
      <c r="AD9" s="1036"/>
      <c r="AE9" s="1037"/>
      <c r="AF9" s="1032"/>
      <c r="AG9" s="1033"/>
      <c r="AH9" s="1033"/>
      <c r="AI9" s="1033"/>
      <c r="AJ9" s="1034"/>
      <c r="AK9" s="1077"/>
      <c r="AL9" s="1078"/>
      <c r="AM9" s="1078"/>
      <c r="AN9" s="1078"/>
      <c r="AO9" s="1078"/>
      <c r="AP9" s="1078"/>
      <c r="AQ9" s="1078"/>
      <c r="AR9" s="1078"/>
      <c r="AS9" s="1078"/>
      <c r="AT9" s="1078"/>
      <c r="AU9" s="1079"/>
      <c r="AV9" s="1079"/>
      <c r="AW9" s="1079"/>
      <c r="AX9" s="1079"/>
      <c r="AY9" s="1080"/>
      <c r="AZ9" s="232"/>
      <c r="BA9" s="232"/>
      <c r="BB9" s="232"/>
      <c r="BC9" s="232"/>
      <c r="BD9" s="232"/>
      <c r="BE9" s="233"/>
      <c r="BF9" s="233"/>
      <c r="BG9" s="233"/>
      <c r="BH9" s="233"/>
      <c r="BI9" s="233"/>
      <c r="BJ9" s="233"/>
      <c r="BK9" s="233"/>
      <c r="BL9" s="233"/>
      <c r="BM9" s="233"/>
      <c r="BN9" s="233"/>
      <c r="BO9" s="233"/>
      <c r="BP9" s="233"/>
      <c r="BQ9" s="238">
        <v>3</v>
      </c>
      <c r="BR9" s="239"/>
      <c r="BS9" s="989" t="s">
        <v>593</v>
      </c>
      <c r="BT9" s="990"/>
      <c r="BU9" s="990"/>
      <c r="BV9" s="990"/>
      <c r="BW9" s="990"/>
      <c r="BX9" s="990"/>
      <c r="BY9" s="990"/>
      <c r="BZ9" s="990"/>
      <c r="CA9" s="990"/>
      <c r="CB9" s="990"/>
      <c r="CC9" s="990"/>
      <c r="CD9" s="990"/>
      <c r="CE9" s="990"/>
      <c r="CF9" s="990"/>
      <c r="CG9" s="1011"/>
      <c r="CH9" s="986">
        <v>53</v>
      </c>
      <c r="CI9" s="987"/>
      <c r="CJ9" s="987"/>
      <c r="CK9" s="987"/>
      <c r="CL9" s="988"/>
      <c r="CM9" s="986">
        <v>349</v>
      </c>
      <c r="CN9" s="987"/>
      <c r="CO9" s="987"/>
      <c r="CP9" s="987"/>
      <c r="CQ9" s="988"/>
      <c r="CR9" s="986">
        <v>22</v>
      </c>
      <c r="CS9" s="987"/>
      <c r="CT9" s="987"/>
      <c r="CU9" s="987"/>
      <c r="CV9" s="988"/>
      <c r="CW9" s="986">
        <v>0</v>
      </c>
      <c r="CX9" s="987"/>
      <c r="CY9" s="987"/>
      <c r="CZ9" s="987"/>
      <c r="DA9" s="988"/>
      <c r="DB9" s="986" t="s">
        <v>590</v>
      </c>
      <c r="DC9" s="987"/>
      <c r="DD9" s="987"/>
      <c r="DE9" s="987"/>
      <c r="DF9" s="988"/>
      <c r="DG9" s="986" t="s">
        <v>590</v>
      </c>
      <c r="DH9" s="987"/>
      <c r="DI9" s="987"/>
      <c r="DJ9" s="987"/>
      <c r="DK9" s="988"/>
      <c r="DL9" s="986" t="s">
        <v>590</v>
      </c>
      <c r="DM9" s="987"/>
      <c r="DN9" s="987"/>
      <c r="DO9" s="987"/>
      <c r="DP9" s="988"/>
      <c r="DQ9" s="986" t="s">
        <v>590</v>
      </c>
      <c r="DR9" s="987"/>
      <c r="DS9" s="987"/>
      <c r="DT9" s="987"/>
      <c r="DU9" s="988"/>
      <c r="DV9" s="989"/>
      <c r="DW9" s="990"/>
      <c r="DX9" s="990"/>
      <c r="DY9" s="990"/>
      <c r="DZ9" s="991"/>
      <c r="EA9" s="234"/>
    </row>
    <row r="10" spans="1:131" s="235" customFormat="1" ht="26.25" customHeight="1" x14ac:dyDescent="0.15">
      <c r="A10" s="238">
        <v>4</v>
      </c>
      <c r="B10" s="1027"/>
      <c r="C10" s="1028"/>
      <c r="D10" s="1028"/>
      <c r="E10" s="1028"/>
      <c r="F10" s="1028"/>
      <c r="G10" s="1028"/>
      <c r="H10" s="1028"/>
      <c r="I10" s="1028"/>
      <c r="J10" s="1028"/>
      <c r="K10" s="1028"/>
      <c r="L10" s="1028"/>
      <c r="M10" s="1028"/>
      <c r="N10" s="1028"/>
      <c r="O10" s="1028"/>
      <c r="P10" s="1029"/>
      <c r="Q10" s="1035"/>
      <c r="R10" s="1036"/>
      <c r="S10" s="1036"/>
      <c r="T10" s="1036"/>
      <c r="U10" s="1036"/>
      <c r="V10" s="1036"/>
      <c r="W10" s="1036"/>
      <c r="X10" s="1036"/>
      <c r="Y10" s="1036"/>
      <c r="Z10" s="1036"/>
      <c r="AA10" s="1036"/>
      <c r="AB10" s="1036"/>
      <c r="AC10" s="1036"/>
      <c r="AD10" s="1036"/>
      <c r="AE10" s="1037"/>
      <c r="AF10" s="1032"/>
      <c r="AG10" s="1033"/>
      <c r="AH10" s="1033"/>
      <c r="AI10" s="1033"/>
      <c r="AJ10" s="1034"/>
      <c r="AK10" s="1077"/>
      <c r="AL10" s="1078"/>
      <c r="AM10" s="1078"/>
      <c r="AN10" s="1078"/>
      <c r="AO10" s="1078"/>
      <c r="AP10" s="1078"/>
      <c r="AQ10" s="1078"/>
      <c r="AR10" s="1078"/>
      <c r="AS10" s="1078"/>
      <c r="AT10" s="1078"/>
      <c r="AU10" s="1079"/>
      <c r="AV10" s="1079"/>
      <c r="AW10" s="1079"/>
      <c r="AX10" s="1079"/>
      <c r="AY10" s="1080"/>
      <c r="AZ10" s="232"/>
      <c r="BA10" s="232"/>
      <c r="BB10" s="232"/>
      <c r="BC10" s="232"/>
      <c r="BD10" s="232"/>
      <c r="BE10" s="233"/>
      <c r="BF10" s="233"/>
      <c r="BG10" s="233"/>
      <c r="BH10" s="233"/>
      <c r="BI10" s="233"/>
      <c r="BJ10" s="233"/>
      <c r="BK10" s="233"/>
      <c r="BL10" s="233"/>
      <c r="BM10" s="233"/>
      <c r="BN10" s="233"/>
      <c r="BO10" s="233"/>
      <c r="BP10" s="233"/>
      <c r="BQ10" s="238">
        <v>4</v>
      </c>
      <c r="BR10" s="239"/>
      <c r="BS10" s="989" t="s">
        <v>594</v>
      </c>
      <c r="BT10" s="990"/>
      <c r="BU10" s="990"/>
      <c r="BV10" s="990"/>
      <c r="BW10" s="990"/>
      <c r="BX10" s="990"/>
      <c r="BY10" s="990"/>
      <c r="BZ10" s="990"/>
      <c r="CA10" s="990"/>
      <c r="CB10" s="990"/>
      <c r="CC10" s="990"/>
      <c r="CD10" s="990"/>
      <c r="CE10" s="990"/>
      <c r="CF10" s="990"/>
      <c r="CG10" s="1011"/>
      <c r="CH10" s="986">
        <v>-3</v>
      </c>
      <c r="CI10" s="987"/>
      <c r="CJ10" s="987"/>
      <c r="CK10" s="987"/>
      <c r="CL10" s="988"/>
      <c r="CM10" s="986">
        <v>180</v>
      </c>
      <c r="CN10" s="987"/>
      <c r="CO10" s="987"/>
      <c r="CP10" s="987"/>
      <c r="CQ10" s="988"/>
      <c r="CR10" s="986">
        <v>150</v>
      </c>
      <c r="CS10" s="987"/>
      <c r="CT10" s="987"/>
      <c r="CU10" s="987"/>
      <c r="CV10" s="988"/>
      <c r="CW10" s="986">
        <v>4</v>
      </c>
      <c r="CX10" s="987"/>
      <c r="CY10" s="987"/>
      <c r="CZ10" s="987"/>
      <c r="DA10" s="988"/>
      <c r="DB10" s="986" t="s">
        <v>590</v>
      </c>
      <c r="DC10" s="987"/>
      <c r="DD10" s="987"/>
      <c r="DE10" s="987"/>
      <c r="DF10" s="988"/>
      <c r="DG10" s="986" t="s">
        <v>590</v>
      </c>
      <c r="DH10" s="987"/>
      <c r="DI10" s="987"/>
      <c r="DJ10" s="987"/>
      <c r="DK10" s="988"/>
      <c r="DL10" s="986" t="s">
        <v>590</v>
      </c>
      <c r="DM10" s="987"/>
      <c r="DN10" s="987"/>
      <c r="DO10" s="987"/>
      <c r="DP10" s="988"/>
      <c r="DQ10" s="986" t="s">
        <v>590</v>
      </c>
      <c r="DR10" s="987"/>
      <c r="DS10" s="987"/>
      <c r="DT10" s="987"/>
      <c r="DU10" s="988"/>
      <c r="DV10" s="989"/>
      <c r="DW10" s="990"/>
      <c r="DX10" s="990"/>
      <c r="DY10" s="990"/>
      <c r="DZ10" s="991"/>
      <c r="EA10" s="234"/>
    </row>
    <row r="11" spans="1:131" s="235" customFormat="1" ht="26.25" customHeight="1" x14ac:dyDescent="0.15">
      <c r="A11" s="238">
        <v>5</v>
      </c>
      <c r="B11" s="1027"/>
      <c r="C11" s="1028"/>
      <c r="D11" s="1028"/>
      <c r="E11" s="1028"/>
      <c r="F11" s="1028"/>
      <c r="G11" s="1028"/>
      <c r="H11" s="1028"/>
      <c r="I11" s="1028"/>
      <c r="J11" s="1028"/>
      <c r="K11" s="1028"/>
      <c r="L11" s="1028"/>
      <c r="M11" s="1028"/>
      <c r="N11" s="1028"/>
      <c r="O11" s="1028"/>
      <c r="P11" s="1029"/>
      <c r="Q11" s="1035"/>
      <c r="R11" s="1036"/>
      <c r="S11" s="1036"/>
      <c r="T11" s="1036"/>
      <c r="U11" s="1036"/>
      <c r="V11" s="1036"/>
      <c r="W11" s="1036"/>
      <c r="X11" s="1036"/>
      <c r="Y11" s="1036"/>
      <c r="Z11" s="1036"/>
      <c r="AA11" s="1036"/>
      <c r="AB11" s="1036"/>
      <c r="AC11" s="1036"/>
      <c r="AD11" s="1036"/>
      <c r="AE11" s="1037"/>
      <c r="AF11" s="1032"/>
      <c r="AG11" s="1033"/>
      <c r="AH11" s="1033"/>
      <c r="AI11" s="1033"/>
      <c r="AJ11" s="1034"/>
      <c r="AK11" s="1077"/>
      <c r="AL11" s="1078"/>
      <c r="AM11" s="1078"/>
      <c r="AN11" s="1078"/>
      <c r="AO11" s="1078"/>
      <c r="AP11" s="1078"/>
      <c r="AQ11" s="1078"/>
      <c r="AR11" s="1078"/>
      <c r="AS11" s="1078"/>
      <c r="AT11" s="1078"/>
      <c r="AU11" s="1079"/>
      <c r="AV11" s="1079"/>
      <c r="AW11" s="1079"/>
      <c r="AX11" s="1079"/>
      <c r="AY11" s="1080"/>
      <c r="AZ11" s="232"/>
      <c r="BA11" s="232"/>
      <c r="BB11" s="232"/>
      <c r="BC11" s="232"/>
      <c r="BD11" s="232"/>
      <c r="BE11" s="233"/>
      <c r="BF11" s="233"/>
      <c r="BG11" s="233"/>
      <c r="BH11" s="233"/>
      <c r="BI11" s="233"/>
      <c r="BJ11" s="233"/>
      <c r="BK11" s="233"/>
      <c r="BL11" s="233"/>
      <c r="BM11" s="233"/>
      <c r="BN11" s="233"/>
      <c r="BO11" s="233"/>
      <c r="BP11" s="233"/>
      <c r="BQ11" s="238">
        <v>5</v>
      </c>
      <c r="BR11" s="239"/>
      <c r="BS11" s="989" t="s">
        <v>595</v>
      </c>
      <c r="BT11" s="990"/>
      <c r="BU11" s="990"/>
      <c r="BV11" s="990"/>
      <c r="BW11" s="990"/>
      <c r="BX11" s="990"/>
      <c r="BY11" s="990"/>
      <c r="BZ11" s="990"/>
      <c r="CA11" s="990"/>
      <c r="CB11" s="990"/>
      <c r="CC11" s="990"/>
      <c r="CD11" s="990"/>
      <c r="CE11" s="990"/>
      <c r="CF11" s="990"/>
      <c r="CG11" s="1011"/>
      <c r="CH11" s="986">
        <v>5</v>
      </c>
      <c r="CI11" s="987"/>
      <c r="CJ11" s="987"/>
      <c r="CK11" s="987"/>
      <c r="CL11" s="988"/>
      <c r="CM11" s="986">
        <v>65</v>
      </c>
      <c r="CN11" s="987"/>
      <c r="CO11" s="987"/>
      <c r="CP11" s="987"/>
      <c r="CQ11" s="988"/>
      <c r="CR11" s="986">
        <v>20</v>
      </c>
      <c r="CS11" s="987"/>
      <c r="CT11" s="987"/>
      <c r="CU11" s="987"/>
      <c r="CV11" s="988"/>
      <c r="CW11" s="986">
        <v>1</v>
      </c>
      <c r="CX11" s="987"/>
      <c r="CY11" s="987"/>
      <c r="CZ11" s="987"/>
      <c r="DA11" s="988"/>
      <c r="DB11" s="986" t="s">
        <v>590</v>
      </c>
      <c r="DC11" s="987"/>
      <c r="DD11" s="987"/>
      <c r="DE11" s="987"/>
      <c r="DF11" s="988"/>
      <c r="DG11" s="986" t="s">
        <v>590</v>
      </c>
      <c r="DH11" s="987"/>
      <c r="DI11" s="987"/>
      <c r="DJ11" s="987"/>
      <c r="DK11" s="988"/>
      <c r="DL11" s="986" t="s">
        <v>590</v>
      </c>
      <c r="DM11" s="987"/>
      <c r="DN11" s="987"/>
      <c r="DO11" s="987"/>
      <c r="DP11" s="988"/>
      <c r="DQ11" s="986" t="s">
        <v>590</v>
      </c>
      <c r="DR11" s="987"/>
      <c r="DS11" s="987"/>
      <c r="DT11" s="987"/>
      <c r="DU11" s="988"/>
      <c r="DV11" s="989"/>
      <c r="DW11" s="990"/>
      <c r="DX11" s="990"/>
      <c r="DY11" s="990"/>
      <c r="DZ11" s="991"/>
      <c r="EA11" s="234"/>
    </row>
    <row r="12" spans="1:131" s="235" customFormat="1" ht="26.25" customHeight="1" x14ac:dyDescent="0.15">
      <c r="A12" s="238">
        <v>6</v>
      </c>
      <c r="B12" s="1027"/>
      <c r="C12" s="1028"/>
      <c r="D12" s="1028"/>
      <c r="E12" s="1028"/>
      <c r="F12" s="1028"/>
      <c r="G12" s="1028"/>
      <c r="H12" s="1028"/>
      <c r="I12" s="1028"/>
      <c r="J12" s="1028"/>
      <c r="K12" s="1028"/>
      <c r="L12" s="1028"/>
      <c r="M12" s="1028"/>
      <c r="N12" s="1028"/>
      <c r="O12" s="1028"/>
      <c r="P12" s="1029"/>
      <c r="Q12" s="1035"/>
      <c r="R12" s="1036"/>
      <c r="S12" s="1036"/>
      <c r="T12" s="1036"/>
      <c r="U12" s="1036"/>
      <c r="V12" s="1036"/>
      <c r="W12" s="1036"/>
      <c r="X12" s="1036"/>
      <c r="Y12" s="1036"/>
      <c r="Z12" s="1036"/>
      <c r="AA12" s="1036"/>
      <c r="AB12" s="1036"/>
      <c r="AC12" s="1036"/>
      <c r="AD12" s="1036"/>
      <c r="AE12" s="1037"/>
      <c r="AF12" s="1032"/>
      <c r="AG12" s="1033"/>
      <c r="AH12" s="1033"/>
      <c r="AI12" s="1033"/>
      <c r="AJ12" s="1034"/>
      <c r="AK12" s="1077"/>
      <c r="AL12" s="1078"/>
      <c r="AM12" s="1078"/>
      <c r="AN12" s="1078"/>
      <c r="AO12" s="1078"/>
      <c r="AP12" s="1078"/>
      <c r="AQ12" s="1078"/>
      <c r="AR12" s="1078"/>
      <c r="AS12" s="1078"/>
      <c r="AT12" s="1078"/>
      <c r="AU12" s="1079"/>
      <c r="AV12" s="1079"/>
      <c r="AW12" s="1079"/>
      <c r="AX12" s="1079"/>
      <c r="AY12" s="1080"/>
      <c r="AZ12" s="232"/>
      <c r="BA12" s="232"/>
      <c r="BB12" s="232"/>
      <c r="BC12" s="232"/>
      <c r="BD12" s="232"/>
      <c r="BE12" s="233"/>
      <c r="BF12" s="233"/>
      <c r="BG12" s="233"/>
      <c r="BH12" s="233"/>
      <c r="BI12" s="233"/>
      <c r="BJ12" s="233"/>
      <c r="BK12" s="233"/>
      <c r="BL12" s="233"/>
      <c r="BM12" s="233"/>
      <c r="BN12" s="233"/>
      <c r="BO12" s="233"/>
      <c r="BP12" s="233"/>
      <c r="BQ12" s="238">
        <v>6</v>
      </c>
      <c r="BR12" s="239"/>
      <c r="BS12" s="989" t="s">
        <v>596</v>
      </c>
      <c r="BT12" s="990"/>
      <c r="BU12" s="990"/>
      <c r="BV12" s="990"/>
      <c r="BW12" s="990"/>
      <c r="BX12" s="990"/>
      <c r="BY12" s="990"/>
      <c r="BZ12" s="990"/>
      <c r="CA12" s="990"/>
      <c r="CB12" s="990"/>
      <c r="CC12" s="990"/>
      <c r="CD12" s="990"/>
      <c r="CE12" s="990"/>
      <c r="CF12" s="990"/>
      <c r="CG12" s="1011"/>
      <c r="CH12" s="986" t="s">
        <v>590</v>
      </c>
      <c r="CI12" s="987"/>
      <c r="CJ12" s="987"/>
      <c r="CK12" s="987"/>
      <c r="CL12" s="988"/>
      <c r="CM12" s="986">
        <v>5</v>
      </c>
      <c r="CN12" s="987"/>
      <c r="CO12" s="987"/>
      <c r="CP12" s="987"/>
      <c r="CQ12" s="988"/>
      <c r="CR12" s="986">
        <v>4</v>
      </c>
      <c r="CS12" s="987"/>
      <c r="CT12" s="987"/>
      <c r="CU12" s="987"/>
      <c r="CV12" s="988"/>
      <c r="CW12" s="986">
        <v>0</v>
      </c>
      <c r="CX12" s="987"/>
      <c r="CY12" s="987"/>
      <c r="CZ12" s="987"/>
      <c r="DA12" s="988"/>
      <c r="DB12" s="986" t="s">
        <v>590</v>
      </c>
      <c r="DC12" s="987"/>
      <c r="DD12" s="987"/>
      <c r="DE12" s="987"/>
      <c r="DF12" s="988"/>
      <c r="DG12" s="986" t="s">
        <v>590</v>
      </c>
      <c r="DH12" s="987"/>
      <c r="DI12" s="987"/>
      <c r="DJ12" s="987"/>
      <c r="DK12" s="988"/>
      <c r="DL12" s="986" t="s">
        <v>590</v>
      </c>
      <c r="DM12" s="987"/>
      <c r="DN12" s="987"/>
      <c r="DO12" s="987"/>
      <c r="DP12" s="988"/>
      <c r="DQ12" s="986" t="s">
        <v>590</v>
      </c>
      <c r="DR12" s="987"/>
      <c r="DS12" s="987"/>
      <c r="DT12" s="987"/>
      <c r="DU12" s="988"/>
      <c r="DV12" s="989"/>
      <c r="DW12" s="990"/>
      <c r="DX12" s="990"/>
      <c r="DY12" s="990"/>
      <c r="DZ12" s="991"/>
      <c r="EA12" s="234"/>
    </row>
    <row r="13" spans="1:131" s="235" customFormat="1" ht="26.25" customHeight="1" x14ac:dyDescent="0.15">
      <c r="A13" s="238">
        <v>7</v>
      </c>
      <c r="B13" s="1027"/>
      <c r="C13" s="1028"/>
      <c r="D13" s="1028"/>
      <c r="E13" s="1028"/>
      <c r="F13" s="1028"/>
      <c r="G13" s="1028"/>
      <c r="H13" s="1028"/>
      <c r="I13" s="1028"/>
      <c r="J13" s="1028"/>
      <c r="K13" s="1028"/>
      <c r="L13" s="1028"/>
      <c r="M13" s="1028"/>
      <c r="N13" s="1028"/>
      <c r="O13" s="1028"/>
      <c r="P13" s="1029"/>
      <c r="Q13" s="1035"/>
      <c r="R13" s="1036"/>
      <c r="S13" s="1036"/>
      <c r="T13" s="1036"/>
      <c r="U13" s="1036"/>
      <c r="V13" s="1036"/>
      <c r="W13" s="1036"/>
      <c r="X13" s="1036"/>
      <c r="Y13" s="1036"/>
      <c r="Z13" s="1036"/>
      <c r="AA13" s="1036"/>
      <c r="AB13" s="1036"/>
      <c r="AC13" s="1036"/>
      <c r="AD13" s="1036"/>
      <c r="AE13" s="1037"/>
      <c r="AF13" s="1032"/>
      <c r="AG13" s="1033"/>
      <c r="AH13" s="1033"/>
      <c r="AI13" s="1033"/>
      <c r="AJ13" s="1034"/>
      <c r="AK13" s="1077"/>
      <c r="AL13" s="1078"/>
      <c r="AM13" s="1078"/>
      <c r="AN13" s="1078"/>
      <c r="AO13" s="1078"/>
      <c r="AP13" s="1078"/>
      <c r="AQ13" s="1078"/>
      <c r="AR13" s="1078"/>
      <c r="AS13" s="1078"/>
      <c r="AT13" s="1078"/>
      <c r="AU13" s="1079"/>
      <c r="AV13" s="1079"/>
      <c r="AW13" s="1079"/>
      <c r="AX13" s="1079"/>
      <c r="AY13" s="1080"/>
      <c r="AZ13" s="232"/>
      <c r="BA13" s="232"/>
      <c r="BB13" s="232"/>
      <c r="BC13" s="232"/>
      <c r="BD13" s="232"/>
      <c r="BE13" s="233"/>
      <c r="BF13" s="233"/>
      <c r="BG13" s="233"/>
      <c r="BH13" s="233"/>
      <c r="BI13" s="233"/>
      <c r="BJ13" s="233"/>
      <c r="BK13" s="233"/>
      <c r="BL13" s="233"/>
      <c r="BM13" s="233"/>
      <c r="BN13" s="233"/>
      <c r="BO13" s="233"/>
      <c r="BP13" s="233"/>
      <c r="BQ13" s="238">
        <v>7</v>
      </c>
      <c r="BR13" s="239"/>
      <c r="BS13" s="989" t="s">
        <v>597</v>
      </c>
      <c r="BT13" s="990"/>
      <c r="BU13" s="990"/>
      <c r="BV13" s="990"/>
      <c r="BW13" s="990"/>
      <c r="BX13" s="990"/>
      <c r="BY13" s="990"/>
      <c r="BZ13" s="990"/>
      <c r="CA13" s="990"/>
      <c r="CB13" s="990"/>
      <c r="CC13" s="990"/>
      <c r="CD13" s="990"/>
      <c r="CE13" s="990"/>
      <c r="CF13" s="990"/>
      <c r="CG13" s="1011"/>
      <c r="CH13" s="986">
        <v>0</v>
      </c>
      <c r="CI13" s="987"/>
      <c r="CJ13" s="987"/>
      <c r="CK13" s="987"/>
      <c r="CL13" s="988"/>
      <c r="CM13" s="986">
        <v>104</v>
      </c>
      <c r="CN13" s="987"/>
      <c r="CO13" s="987"/>
      <c r="CP13" s="987"/>
      <c r="CQ13" s="988"/>
      <c r="CR13" s="986">
        <v>74</v>
      </c>
      <c r="CS13" s="987"/>
      <c r="CT13" s="987"/>
      <c r="CU13" s="987"/>
      <c r="CV13" s="988"/>
      <c r="CW13" s="986" t="s">
        <v>590</v>
      </c>
      <c r="CX13" s="987"/>
      <c r="CY13" s="987"/>
      <c r="CZ13" s="987"/>
      <c r="DA13" s="988"/>
      <c r="DB13" s="986" t="s">
        <v>590</v>
      </c>
      <c r="DC13" s="987"/>
      <c r="DD13" s="987"/>
      <c r="DE13" s="987"/>
      <c r="DF13" s="988"/>
      <c r="DG13" s="986" t="s">
        <v>590</v>
      </c>
      <c r="DH13" s="987"/>
      <c r="DI13" s="987"/>
      <c r="DJ13" s="987"/>
      <c r="DK13" s="988"/>
      <c r="DL13" s="986" t="s">
        <v>590</v>
      </c>
      <c r="DM13" s="987"/>
      <c r="DN13" s="987"/>
      <c r="DO13" s="987"/>
      <c r="DP13" s="988"/>
      <c r="DQ13" s="986" t="s">
        <v>590</v>
      </c>
      <c r="DR13" s="987"/>
      <c r="DS13" s="987"/>
      <c r="DT13" s="987"/>
      <c r="DU13" s="988"/>
      <c r="DV13" s="989"/>
      <c r="DW13" s="990"/>
      <c r="DX13" s="990"/>
      <c r="DY13" s="990"/>
      <c r="DZ13" s="991"/>
      <c r="EA13" s="234"/>
    </row>
    <row r="14" spans="1:131" s="235" customFormat="1" ht="26.25" customHeight="1" x14ac:dyDescent="0.15">
      <c r="A14" s="238">
        <v>8</v>
      </c>
      <c r="B14" s="1027"/>
      <c r="C14" s="1028"/>
      <c r="D14" s="1028"/>
      <c r="E14" s="1028"/>
      <c r="F14" s="1028"/>
      <c r="G14" s="1028"/>
      <c r="H14" s="1028"/>
      <c r="I14" s="1028"/>
      <c r="J14" s="1028"/>
      <c r="K14" s="1028"/>
      <c r="L14" s="1028"/>
      <c r="M14" s="1028"/>
      <c r="N14" s="1028"/>
      <c r="O14" s="1028"/>
      <c r="P14" s="1029"/>
      <c r="Q14" s="1035"/>
      <c r="R14" s="1036"/>
      <c r="S14" s="1036"/>
      <c r="T14" s="1036"/>
      <c r="U14" s="1036"/>
      <c r="V14" s="1036"/>
      <c r="W14" s="1036"/>
      <c r="X14" s="1036"/>
      <c r="Y14" s="1036"/>
      <c r="Z14" s="1036"/>
      <c r="AA14" s="1036"/>
      <c r="AB14" s="1036"/>
      <c r="AC14" s="1036"/>
      <c r="AD14" s="1036"/>
      <c r="AE14" s="1037"/>
      <c r="AF14" s="1032"/>
      <c r="AG14" s="1033"/>
      <c r="AH14" s="1033"/>
      <c r="AI14" s="1033"/>
      <c r="AJ14" s="1034"/>
      <c r="AK14" s="1077"/>
      <c r="AL14" s="1078"/>
      <c r="AM14" s="1078"/>
      <c r="AN14" s="1078"/>
      <c r="AO14" s="1078"/>
      <c r="AP14" s="1078"/>
      <c r="AQ14" s="1078"/>
      <c r="AR14" s="1078"/>
      <c r="AS14" s="1078"/>
      <c r="AT14" s="1078"/>
      <c r="AU14" s="1079"/>
      <c r="AV14" s="1079"/>
      <c r="AW14" s="1079"/>
      <c r="AX14" s="1079"/>
      <c r="AY14" s="1080"/>
      <c r="AZ14" s="232"/>
      <c r="BA14" s="232"/>
      <c r="BB14" s="232"/>
      <c r="BC14" s="232"/>
      <c r="BD14" s="232"/>
      <c r="BE14" s="233"/>
      <c r="BF14" s="233"/>
      <c r="BG14" s="233"/>
      <c r="BH14" s="233"/>
      <c r="BI14" s="233"/>
      <c r="BJ14" s="233"/>
      <c r="BK14" s="233"/>
      <c r="BL14" s="233"/>
      <c r="BM14" s="233"/>
      <c r="BN14" s="233"/>
      <c r="BO14" s="233"/>
      <c r="BP14" s="233"/>
      <c r="BQ14" s="238">
        <v>8</v>
      </c>
      <c r="BR14" s="239"/>
      <c r="BS14" s="989"/>
      <c r="BT14" s="990"/>
      <c r="BU14" s="990"/>
      <c r="BV14" s="990"/>
      <c r="BW14" s="990"/>
      <c r="BX14" s="990"/>
      <c r="BY14" s="990"/>
      <c r="BZ14" s="990"/>
      <c r="CA14" s="990"/>
      <c r="CB14" s="990"/>
      <c r="CC14" s="990"/>
      <c r="CD14" s="990"/>
      <c r="CE14" s="990"/>
      <c r="CF14" s="990"/>
      <c r="CG14" s="1011"/>
      <c r="CH14" s="986"/>
      <c r="CI14" s="987"/>
      <c r="CJ14" s="987"/>
      <c r="CK14" s="987"/>
      <c r="CL14" s="988"/>
      <c r="CM14" s="986"/>
      <c r="CN14" s="987"/>
      <c r="CO14" s="987"/>
      <c r="CP14" s="987"/>
      <c r="CQ14" s="988"/>
      <c r="CR14" s="986"/>
      <c r="CS14" s="987"/>
      <c r="CT14" s="987"/>
      <c r="CU14" s="987"/>
      <c r="CV14" s="988"/>
      <c r="CW14" s="986"/>
      <c r="CX14" s="987"/>
      <c r="CY14" s="987"/>
      <c r="CZ14" s="987"/>
      <c r="DA14" s="988"/>
      <c r="DB14" s="986"/>
      <c r="DC14" s="987"/>
      <c r="DD14" s="987"/>
      <c r="DE14" s="987"/>
      <c r="DF14" s="988"/>
      <c r="DG14" s="986"/>
      <c r="DH14" s="987"/>
      <c r="DI14" s="987"/>
      <c r="DJ14" s="987"/>
      <c r="DK14" s="988"/>
      <c r="DL14" s="986"/>
      <c r="DM14" s="987"/>
      <c r="DN14" s="987"/>
      <c r="DO14" s="987"/>
      <c r="DP14" s="988"/>
      <c r="DQ14" s="986"/>
      <c r="DR14" s="987"/>
      <c r="DS14" s="987"/>
      <c r="DT14" s="987"/>
      <c r="DU14" s="988"/>
      <c r="DV14" s="989"/>
      <c r="DW14" s="990"/>
      <c r="DX14" s="990"/>
      <c r="DY14" s="990"/>
      <c r="DZ14" s="991"/>
      <c r="EA14" s="234"/>
    </row>
    <row r="15" spans="1:131" s="235" customFormat="1" ht="26.25" customHeight="1" x14ac:dyDescent="0.15">
      <c r="A15" s="238">
        <v>9</v>
      </c>
      <c r="B15" s="1027"/>
      <c r="C15" s="1028"/>
      <c r="D15" s="1028"/>
      <c r="E15" s="1028"/>
      <c r="F15" s="1028"/>
      <c r="G15" s="1028"/>
      <c r="H15" s="1028"/>
      <c r="I15" s="1028"/>
      <c r="J15" s="1028"/>
      <c r="K15" s="1028"/>
      <c r="L15" s="1028"/>
      <c r="M15" s="1028"/>
      <c r="N15" s="1028"/>
      <c r="O15" s="1028"/>
      <c r="P15" s="1029"/>
      <c r="Q15" s="1035"/>
      <c r="R15" s="1036"/>
      <c r="S15" s="1036"/>
      <c r="T15" s="1036"/>
      <c r="U15" s="1036"/>
      <c r="V15" s="1036"/>
      <c r="W15" s="1036"/>
      <c r="X15" s="1036"/>
      <c r="Y15" s="1036"/>
      <c r="Z15" s="1036"/>
      <c r="AA15" s="1036"/>
      <c r="AB15" s="1036"/>
      <c r="AC15" s="1036"/>
      <c r="AD15" s="1036"/>
      <c r="AE15" s="1037"/>
      <c r="AF15" s="1032"/>
      <c r="AG15" s="1033"/>
      <c r="AH15" s="1033"/>
      <c r="AI15" s="1033"/>
      <c r="AJ15" s="1034"/>
      <c r="AK15" s="1077"/>
      <c r="AL15" s="1078"/>
      <c r="AM15" s="1078"/>
      <c r="AN15" s="1078"/>
      <c r="AO15" s="1078"/>
      <c r="AP15" s="1078"/>
      <c r="AQ15" s="1078"/>
      <c r="AR15" s="1078"/>
      <c r="AS15" s="1078"/>
      <c r="AT15" s="1078"/>
      <c r="AU15" s="1079"/>
      <c r="AV15" s="1079"/>
      <c r="AW15" s="1079"/>
      <c r="AX15" s="1079"/>
      <c r="AY15" s="1080"/>
      <c r="AZ15" s="232"/>
      <c r="BA15" s="232"/>
      <c r="BB15" s="232"/>
      <c r="BC15" s="232"/>
      <c r="BD15" s="232"/>
      <c r="BE15" s="233"/>
      <c r="BF15" s="233"/>
      <c r="BG15" s="233"/>
      <c r="BH15" s="233"/>
      <c r="BI15" s="233"/>
      <c r="BJ15" s="233"/>
      <c r="BK15" s="233"/>
      <c r="BL15" s="233"/>
      <c r="BM15" s="233"/>
      <c r="BN15" s="233"/>
      <c r="BO15" s="233"/>
      <c r="BP15" s="233"/>
      <c r="BQ15" s="238">
        <v>9</v>
      </c>
      <c r="BR15" s="239"/>
      <c r="BS15" s="989"/>
      <c r="BT15" s="990"/>
      <c r="BU15" s="990"/>
      <c r="BV15" s="990"/>
      <c r="BW15" s="990"/>
      <c r="BX15" s="990"/>
      <c r="BY15" s="990"/>
      <c r="BZ15" s="990"/>
      <c r="CA15" s="990"/>
      <c r="CB15" s="990"/>
      <c r="CC15" s="990"/>
      <c r="CD15" s="990"/>
      <c r="CE15" s="990"/>
      <c r="CF15" s="990"/>
      <c r="CG15" s="1011"/>
      <c r="CH15" s="986"/>
      <c r="CI15" s="987"/>
      <c r="CJ15" s="987"/>
      <c r="CK15" s="987"/>
      <c r="CL15" s="988"/>
      <c r="CM15" s="986"/>
      <c r="CN15" s="987"/>
      <c r="CO15" s="987"/>
      <c r="CP15" s="987"/>
      <c r="CQ15" s="988"/>
      <c r="CR15" s="986"/>
      <c r="CS15" s="987"/>
      <c r="CT15" s="987"/>
      <c r="CU15" s="987"/>
      <c r="CV15" s="988"/>
      <c r="CW15" s="986"/>
      <c r="CX15" s="987"/>
      <c r="CY15" s="987"/>
      <c r="CZ15" s="987"/>
      <c r="DA15" s="988"/>
      <c r="DB15" s="986"/>
      <c r="DC15" s="987"/>
      <c r="DD15" s="987"/>
      <c r="DE15" s="987"/>
      <c r="DF15" s="988"/>
      <c r="DG15" s="986"/>
      <c r="DH15" s="987"/>
      <c r="DI15" s="987"/>
      <c r="DJ15" s="987"/>
      <c r="DK15" s="988"/>
      <c r="DL15" s="986"/>
      <c r="DM15" s="987"/>
      <c r="DN15" s="987"/>
      <c r="DO15" s="987"/>
      <c r="DP15" s="988"/>
      <c r="DQ15" s="986"/>
      <c r="DR15" s="987"/>
      <c r="DS15" s="987"/>
      <c r="DT15" s="987"/>
      <c r="DU15" s="988"/>
      <c r="DV15" s="989"/>
      <c r="DW15" s="990"/>
      <c r="DX15" s="990"/>
      <c r="DY15" s="990"/>
      <c r="DZ15" s="991"/>
      <c r="EA15" s="234"/>
    </row>
    <row r="16" spans="1:131" s="235" customFormat="1" ht="26.25" customHeight="1" x14ac:dyDescent="0.15">
      <c r="A16" s="238">
        <v>10</v>
      </c>
      <c r="B16" s="1027"/>
      <c r="C16" s="1028"/>
      <c r="D16" s="1028"/>
      <c r="E16" s="1028"/>
      <c r="F16" s="1028"/>
      <c r="G16" s="1028"/>
      <c r="H16" s="1028"/>
      <c r="I16" s="1028"/>
      <c r="J16" s="1028"/>
      <c r="K16" s="1028"/>
      <c r="L16" s="1028"/>
      <c r="M16" s="1028"/>
      <c r="N16" s="1028"/>
      <c r="O16" s="1028"/>
      <c r="P16" s="1029"/>
      <c r="Q16" s="1035"/>
      <c r="R16" s="1036"/>
      <c r="S16" s="1036"/>
      <c r="T16" s="1036"/>
      <c r="U16" s="1036"/>
      <c r="V16" s="1036"/>
      <c r="W16" s="1036"/>
      <c r="X16" s="1036"/>
      <c r="Y16" s="1036"/>
      <c r="Z16" s="1036"/>
      <c r="AA16" s="1036"/>
      <c r="AB16" s="1036"/>
      <c r="AC16" s="1036"/>
      <c r="AD16" s="1036"/>
      <c r="AE16" s="1037"/>
      <c r="AF16" s="1032"/>
      <c r="AG16" s="1033"/>
      <c r="AH16" s="1033"/>
      <c r="AI16" s="1033"/>
      <c r="AJ16" s="1034"/>
      <c r="AK16" s="1077"/>
      <c r="AL16" s="1078"/>
      <c r="AM16" s="1078"/>
      <c r="AN16" s="1078"/>
      <c r="AO16" s="1078"/>
      <c r="AP16" s="1078"/>
      <c r="AQ16" s="1078"/>
      <c r="AR16" s="1078"/>
      <c r="AS16" s="1078"/>
      <c r="AT16" s="1078"/>
      <c r="AU16" s="1079"/>
      <c r="AV16" s="1079"/>
      <c r="AW16" s="1079"/>
      <c r="AX16" s="1079"/>
      <c r="AY16" s="1080"/>
      <c r="AZ16" s="232"/>
      <c r="BA16" s="232"/>
      <c r="BB16" s="232"/>
      <c r="BC16" s="232"/>
      <c r="BD16" s="232"/>
      <c r="BE16" s="233"/>
      <c r="BF16" s="233"/>
      <c r="BG16" s="233"/>
      <c r="BH16" s="233"/>
      <c r="BI16" s="233"/>
      <c r="BJ16" s="233"/>
      <c r="BK16" s="233"/>
      <c r="BL16" s="233"/>
      <c r="BM16" s="233"/>
      <c r="BN16" s="233"/>
      <c r="BO16" s="233"/>
      <c r="BP16" s="233"/>
      <c r="BQ16" s="238">
        <v>10</v>
      </c>
      <c r="BR16" s="239"/>
      <c r="BS16" s="989"/>
      <c r="BT16" s="990"/>
      <c r="BU16" s="990"/>
      <c r="BV16" s="990"/>
      <c r="BW16" s="990"/>
      <c r="BX16" s="990"/>
      <c r="BY16" s="990"/>
      <c r="BZ16" s="990"/>
      <c r="CA16" s="990"/>
      <c r="CB16" s="990"/>
      <c r="CC16" s="990"/>
      <c r="CD16" s="990"/>
      <c r="CE16" s="990"/>
      <c r="CF16" s="990"/>
      <c r="CG16" s="1011"/>
      <c r="CH16" s="986"/>
      <c r="CI16" s="987"/>
      <c r="CJ16" s="987"/>
      <c r="CK16" s="987"/>
      <c r="CL16" s="988"/>
      <c r="CM16" s="986"/>
      <c r="CN16" s="987"/>
      <c r="CO16" s="987"/>
      <c r="CP16" s="987"/>
      <c r="CQ16" s="988"/>
      <c r="CR16" s="986"/>
      <c r="CS16" s="987"/>
      <c r="CT16" s="987"/>
      <c r="CU16" s="987"/>
      <c r="CV16" s="988"/>
      <c r="CW16" s="986"/>
      <c r="CX16" s="987"/>
      <c r="CY16" s="987"/>
      <c r="CZ16" s="987"/>
      <c r="DA16" s="988"/>
      <c r="DB16" s="986"/>
      <c r="DC16" s="987"/>
      <c r="DD16" s="987"/>
      <c r="DE16" s="987"/>
      <c r="DF16" s="988"/>
      <c r="DG16" s="986"/>
      <c r="DH16" s="987"/>
      <c r="DI16" s="987"/>
      <c r="DJ16" s="987"/>
      <c r="DK16" s="988"/>
      <c r="DL16" s="986"/>
      <c r="DM16" s="987"/>
      <c r="DN16" s="987"/>
      <c r="DO16" s="987"/>
      <c r="DP16" s="988"/>
      <c r="DQ16" s="986"/>
      <c r="DR16" s="987"/>
      <c r="DS16" s="987"/>
      <c r="DT16" s="987"/>
      <c r="DU16" s="988"/>
      <c r="DV16" s="989"/>
      <c r="DW16" s="990"/>
      <c r="DX16" s="990"/>
      <c r="DY16" s="990"/>
      <c r="DZ16" s="991"/>
      <c r="EA16" s="234"/>
    </row>
    <row r="17" spans="1:131" s="235" customFormat="1" ht="26.25" customHeight="1" x14ac:dyDescent="0.15">
      <c r="A17" s="238">
        <v>11</v>
      </c>
      <c r="B17" s="1027"/>
      <c r="C17" s="1028"/>
      <c r="D17" s="1028"/>
      <c r="E17" s="1028"/>
      <c r="F17" s="1028"/>
      <c r="G17" s="1028"/>
      <c r="H17" s="1028"/>
      <c r="I17" s="1028"/>
      <c r="J17" s="1028"/>
      <c r="K17" s="1028"/>
      <c r="L17" s="1028"/>
      <c r="M17" s="1028"/>
      <c r="N17" s="1028"/>
      <c r="O17" s="1028"/>
      <c r="P17" s="1029"/>
      <c r="Q17" s="1035"/>
      <c r="R17" s="1036"/>
      <c r="S17" s="1036"/>
      <c r="T17" s="1036"/>
      <c r="U17" s="1036"/>
      <c r="V17" s="1036"/>
      <c r="W17" s="1036"/>
      <c r="X17" s="1036"/>
      <c r="Y17" s="1036"/>
      <c r="Z17" s="1036"/>
      <c r="AA17" s="1036"/>
      <c r="AB17" s="1036"/>
      <c r="AC17" s="1036"/>
      <c r="AD17" s="1036"/>
      <c r="AE17" s="1037"/>
      <c r="AF17" s="1032"/>
      <c r="AG17" s="1033"/>
      <c r="AH17" s="1033"/>
      <c r="AI17" s="1033"/>
      <c r="AJ17" s="1034"/>
      <c r="AK17" s="1077"/>
      <c r="AL17" s="1078"/>
      <c r="AM17" s="1078"/>
      <c r="AN17" s="1078"/>
      <c r="AO17" s="1078"/>
      <c r="AP17" s="1078"/>
      <c r="AQ17" s="1078"/>
      <c r="AR17" s="1078"/>
      <c r="AS17" s="1078"/>
      <c r="AT17" s="1078"/>
      <c r="AU17" s="1079"/>
      <c r="AV17" s="1079"/>
      <c r="AW17" s="1079"/>
      <c r="AX17" s="1079"/>
      <c r="AY17" s="1080"/>
      <c r="AZ17" s="232"/>
      <c r="BA17" s="232"/>
      <c r="BB17" s="232"/>
      <c r="BC17" s="232"/>
      <c r="BD17" s="232"/>
      <c r="BE17" s="233"/>
      <c r="BF17" s="233"/>
      <c r="BG17" s="233"/>
      <c r="BH17" s="233"/>
      <c r="BI17" s="233"/>
      <c r="BJ17" s="233"/>
      <c r="BK17" s="233"/>
      <c r="BL17" s="233"/>
      <c r="BM17" s="233"/>
      <c r="BN17" s="233"/>
      <c r="BO17" s="233"/>
      <c r="BP17" s="233"/>
      <c r="BQ17" s="238">
        <v>11</v>
      </c>
      <c r="BR17" s="239"/>
      <c r="BS17" s="989"/>
      <c r="BT17" s="990"/>
      <c r="BU17" s="990"/>
      <c r="BV17" s="990"/>
      <c r="BW17" s="990"/>
      <c r="BX17" s="990"/>
      <c r="BY17" s="990"/>
      <c r="BZ17" s="990"/>
      <c r="CA17" s="990"/>
      <c r="CB17" s="990"/>
      <c r="CC17" s="990"/>
      <c r="CD17" s="990"/>
      <c r="CE17" s="990"/>
      <c r="CF17" s="990"/>
      <c r="CG17" s="1011"/>
      <c r="CH17" s="986"/>
      <c r="CI17" s="987"/>
      <c r="CJ17" s="987"/>
      <c r="CK17" s="987"/>
      <c r="CL17" s="988"/>
      <c r="CM17" s="986"/>
      <c r="CN17" s="987"/>
      <c r="CO17" s="987"/>
      <c r="CP17" s="987"/>
      <c r="CQ17" s="988"/>
      <c r="CR17" s="986"/>
      <c r="CS17" s="987"/>
      <c r="CT17" s="987"/>
      <c r="CU17" s="987"/>
      <c r="CV17" s="988"/>
      <c r="CW17" s="986"/>
      <c r="CX17" s="987"/>
      <c r="CY17" s="987"/>
      <c r="CZ17" s="987"/>
      <c r="DA17" s="988"/>
      <c r="DB17" s="986"/>
      <c r="DC17" s="987"/>
      <c r="DD17" s="987"/>
      <c r="DE17" s="987"/>
      <c r="DF17" s="988"/>
      <c r="DG17" s="986"/>
      <c r="DH17" s="987"/>
      <c r="DI17" s="987"/>
      <c r="DJ17" s="987"/>
      <c r="DK17" s="988"/>
      <c r="DL17" s="986"/>
      <c r="DM17" s="987"/>
      <c r="DN17" s="987"/>
      <c r="DO17" s="987"/>
      <c r="DP17" s="988"/>
      <c r="DQ17" s="986"/>
      <c r="DR17" s="987"/>
      <c r="DS17" s="987"/>
      <c r="DT17" s="987"/>
      <c r="DU17" s="988"/>
      <c r="DV17" s="989"/>
      <c r="DW17" s="990"/>
      <c r="DX17" s="990"/>
      <c r="DY17" s="990"/>
      <c r="DZ17" s="991"/>
      <c r="EA17" s="234"/>
    </row>
    <row r="18" spans="1:131" s="235" customFormat="1" ht="26.25" customHeight="1" x14ac:dyDescent="0.15">
      <c r="A18" s="238">
        <v>12</v>
      </c>
      <c r="B18" s="1027"/>
      <c r="C18" s="1028"/>
      <c r="D18" s="1028"/>
      <c r="E18" s="1028"/>
      <c r="F18" s="1028"/>
      <c r="G18" s="1028"/>
      <c r="H18" s="1028"/>
      <c r="I18" s="1028"/>
      <c r="J18" s="1028"/>
      <c r="K18" s="1028"/>
      <c r="L18" s="1028"/>
      <c r="M18" s="1028"/>
      <c r="N18" s="1028"/>
      <c r="O18" s="1028"/>
      <c r="P18" s="1029"/>
      <c r="Q18" s="1035"/>
      <c r="R18" s="1036"/>
      <c r="S18" s="1036"/>
      <c r="T18" s="1036"/>
      <c r="U18" s="1036"/>
      <c r="V18" s="1036"/>
      <c r="W18" s="1036"/>
      <c r="X18" s="1036"/>
      <c r="Y18" s="1036"/>
      <c r="Z18" s="1036"/>
      <c r="AA18" s="1036"/>
      <c r="AB18" s="1036"/>
      <c r="AC18" s="1036"/>
      <c r="AD18" s="1036"/>
      <c r="AE18" s="1037"/>
      <c r="AF18" s="1032"/>
      <c r="AG18" s="1033"/>
      <c r="AH18" s="1033"/>
      <c r="AI18" s="1033"/>
      <c r="AJ18" s="1034"/>
      <c r="AK18" s="1077"/>
      <c r="AL18" s="1078"/>
      <c r="AM18" s="1078"/>
      <c r="AN18" s="1078"/>
      <c r="AO18" s="1078"/>
      <c r="AP18" s="1078"/>
      <c r="AQ18" s="1078"/>
      <c r="AR18" s="1078"/>
      <c r="AS18" s="1078"/>
      <c r="AT18" s="1078"/>
      <c r="AU18" s="1079"/>
      <c r="AV18" s="1079"/>
      <c r="AW18" s="1079"/>
      <c r="AX18" s="1079"/>
      <c r="AY18" s="1080"/>
      <c r="AZ18" s="232"/>
      <c r="BA18" s="232"/>
      <c r="BB18" s="232"/>
      <c r="BC18" s="232"/>
      <c r="BD18" s="232"/>
      <c r="BE18" s="233"/>
      <c r="BF18" s="233"/>
      <c r="BG18" s="233"/>
      <c r="BH18" s="233"/>
      <c r="BI18" s="233"/>
      <c r="BJ18" s="233"/>
      <c r="BK18" s="233"/>
      <c r="BL18" s="233"/>
      <c r="BM18" s="233"/>
      <c r="BN18" s="233"/>
      <c r="BO18" s="233"/>
      <c r="BP18" s="233"/>
      <c r="BQ18" s="238">
        <v>12</v>
      </c>
      <c r="BR18" s="239"/>
      <c r="BS18" s="989"/>
      <c r="BT18" s="990"/>
      <c r="BU18" s="990"/>
      <c r="BV18" s="990"/>
      <c r="BW18" s="990"/>
      <c r="BX18" s="990"/>
      <c r="BY18" s="990"/>
      <c r="BZ18" s="990"/>
      <c r="CA18" s="990"/>
      <c r="CB18" s="990"/>
      <c r="CC18" s="990"/>
      <c r="CD18" s="990"/>
      <c r="CE18" s="990"/>
      <c r="CF18" s="990"/>
      <c r="CG18" s="1011"/>
      <c r="CH18" s="986"/>
      <c r="CI18" s="987"/>
      <c r="CJ18" s="987"/>
      <c r="CK18" s="987"/>
      <c r="CL18" s="988"/>
      <c r="CM18" s="986"/>
      <c r="CN18" s="987"/>
      <c r="CO18" s="987"/>
      <c r="CP18" s="987"/>
      <c r="CQ18" s="988"/>
      <c r="CR18" s="986"/>
      <c r="CS18" s="987"/>
      <c r="CT18" s="987"/>
      <c r="CU18" s="987"/>
      <c r="CV18" s="988"/>
      <c r="CW18" s="986"/>
      <c r="CX18" s="987"/>
      <c r="CY18" s="987"/>
      <c r="CZ18" s="987"/>
      <c r="DA18" s="988"/>
      <c r="DB18" s="986"/>
      <c r="DC18" s="987"/>
      <c r="DD18" s="987"/>
      <c r="DE18" s="987"/>
      <c r="DF18" s="988"/>
      <c r="DG18" s="986"/>
      <c r="DH18" s="987"/>
      <c r="DI18" s="987"/>
      <c r="DJ18" s="987"/>
      <c r="DK18" s="988"/>
      <c r="DL18" s="986"/>
      <c r="DM18" s="987"/>
      <c r="DN18" s="987"/>
      <c r="DO18" s="987"/>
      <c r="DP18" s="988"/>
      <c r="DQ18" s="986"/>
      <c r="DR18" s="987"/>
      <c r="DS18" s="987"/>
      <c r="DT18" s="987"/>
      <c r="DU18" s="988"/>
      <c r="DV18" s="989"/>
      <c r="DW18" s="990"/>
      <c r="DX18" s="990"/>
      <c r="DY18" s="990"/>
      <c r="DZ18" s="991"/>
      <c r="EA18" s="234"/>
    </row>
    <row r="19" spans="1:131" s="235" customFormat="1" ht="26.25" customHeight="1" x14ac:dyDescent="0.15">
      <c r="A19" s="238">
        <v>13</v>
      </c>
      <c r="B19" s="1027"/>
      <c r="C19" s="1028"/>
      <c r="D19" s="1028"/>
      <c r="E19" s="1028"/>
      <c r="F19" s="1028"/>
      <c r="G19" s="1028"/>
      <c r="H19" s="1028"/>
      <c r="I19" s="1028"/>
      <c r="J19" s="1028"/>
      <c r="K19" s="1028"/>
      <c r="L19" s="1028"/>
      <c r="M19" s="1028"/>
      <c r="N19" s="1028"/>
      <c r="O19" s="1028"/>
      <c r="P19" s="1029"/>
      <c r="Q19" s="1035"/>
      <c r="R19" s="1036"/>
      <c r="S19" s="1036"/>
      <c r="T19" s="1036"/>
      <c r="U19" s="1036"/>
      <c r="V19" s="1036"/>
      <c r="W19" s="1036"/>
      <c r="X19" s="1036"/>
      <c r="Y19" s="1036"/>
      <c r="Z19" s="1036"/>
      <c r="AA19" s="1036"/>
      <c r="AB19" s="1036"/>
      <c r="AC19" s="1036"/>
      <c r="AD19" s="1036"/>
      <c r="AE19" s="1037"/>
      <c r="AF19" s="1032"/>
      <c r="AG19" s="1033"/>
      <c r="AH19" s="1033"/>
      <c r="AI19" s="1033"/>
      <c r="AJ19" s="1034"/>
      <c r="AK19" s="1077"/>
      <c r="AL19" s="1078"/>
      <c r="AM19" s="1078"/>
      <c r="AN19" s="1078"/>
      <c r="AO19" s="1078"/>
      <c r="AP19" s="1078"/>
      <c r="AQ19" s="1078"/>
      <c r="AR19" s="1078"/>
      <c r="AS19" s="1078"/>
      <c r="AT19" s="1078"/>
      <c r="AU19" s="1079"/>
      <c r="AV19" s="1079"/>
      <c r="AW19" s="1079"/>
      <c r="AX19" s="1079"/>
      <c r="AY19" s="1080"/>
      <c r="AZ19" s="232"/>
      <c r="BA19" s="232"/>
      <c r="BB19" s="232"/>
      <c r="BC19" s="232"/>
      <c r="BD19" s="232"/>
      <c r="BE19" s="233"/>
      <c r="BF19" s="233"/>
      <c r="BG19" s="233"/>
      <c r="BH19" s="233"/>
      <c r="BI19" s="233"/>
      <c r="BJ19" s="233"/>
      <c r="BK19" s="233"/>
      <c r="BL19" s="233"/>
      <c r="BM19" s="233"/>
      <c r="BN19" s="233"/>
      <c r="BO19" s="233"/>
      <c r="BP19" s="233"/>
      <c r="BQ19" s="238">
        <v>13</v>
      </c>
      <c r="BR19" s="239"/>
      <c r="BS19" s="989"/>
      <c r="BT19" s="990"/>
      <c r="BU19" s="990"/>
      <c r="BV19" s="990"/>
      <c r="BW19" s="990"/>
      <c r="BX19" s="990"/>
      <c r="BY19" s="990"/>
      <c r="BZ19" s="990"/>
      <c r="CA19" s="990"/>
      <c r="CB19" s="990"/>
      <c r="CC19" s="990"/>
      <c r="CD19" s="990"/>
      <c r="CE19" s="990"/>
      <c r="CF19" s="990"/>
      <c r="CG19" s="1011"/>
      <c r="CH19" s="986"/>
      <c r="CI19" s="987"/>
      <c r="CJ19" s="987"/>
      <c r="CK19" s="987"/>
      <c r="CL19" s="988"/>
      <c r="CM19" s="986"/>
      <c r="CN19" s="987"/>
      <c r="CO19" s="987"/>
      <c r="CP19" s="987"/>
      <c r="CQ19" s="988"/>
      <c r="CR19" s="986"/>
      <c r="CS19" s="987"/>
      <c r="CT19" s="987"/>
      <c r="CU19" s="987"/>
      <c r="CV19" s="988"/>
      <c r="CW19" s="986"/>
      <c r="CX19" s="987"/>
      <c r="CY19" s="987"/>
      <c r="CZ19" s="987"/>
      <c r="DA19" s="988"/>
      <c r="DB19" s="986"/>
      <c r="DC19" s="987"/>
      <c r="DD19" s="987"/>
      <c r="DE19" s="987"/>
      <c r="DF19" s="988"/>
      <c r="DG19" s="986"/>
      <c r="DH19" s="987"/>
      <c r="DI19" s="987"/>
      <c r="DJ19" s="987"/>
      <c r="DK19" s="988"/>
      <c r="DL19" s="986"/>
      <c r="DM19" s="987"/>
      <c r="DN19" s="987"/>
      <c r="DO19" s="987"/>
      <c r="DP19" s="988"/>
      <c r="DQ19" s="986"/>
      <c r="DR19" s="987"/>
      <c r="DS19" s="987"/>
      <c r="DT19" s="987"/>
      <c r="DU19" s="988"/>
      <c r="DV19" s="989"/>
      <c r="DW19" s="990"/>
      <c r="DX19" s="990"/>
      <c r="DY19" s="990"/>
      <c r="DZ19" s="991"/>
      <c r="EA19" s="234"/>
    </row>
    <row r="20" spans="1:131" s="235" customFormat="1" ht="26.25" customHeight="1" x14ac:dyDescent="0.15">
      <c r="A20" s="238">
        <v>14</v>
      </c>
      <c r="B20" s="1027"/>
      <c r="C20" s="1028"/>
      <c r="D20" s="1028"/>
      <c r="E20" s="1028"/>
      <c r="F20" s="1028"/>
      <c r="G20" s="1028"/>
      <c r="H20" s="1028"/>
      <c r="I20" s="1028"/>
      <c r="J20" s="1028"/>
      <c r="K20" s="1028"/>
      <c r="L20" s="1028"/>
      <c r="M20" s="1028"/>
      <c r="N20" s="1028"/>
      <c r="O20" s="1028"/>
      <c r="P20" s="1029"/>
      <c r="Q20" s="1035"/>
      <c r="R20" s="1036"/>
      <c r="S20" s="1036"/>
      <c r="T20" s="1036"/>
      <c r="U20" s="1036"/>
      <c r="V20" s="1036"/>
      <c r="W20" s="1036"/>
      <c r="X20" s="1036"/>
      <c r="Y20" s="1036"/>
      <c r="Z20" s="1036"/>
      <c r="AA20" s="1036"/>
      <c r="AB20" s="1036"/>
      <c r="AC20" s="1036"/>
      <c r="AD20" s="1036"/>
      <c r="AE20" s="1037"/>
      <c r="AF20" s="1032"/>
      <c r="AG20" s="1033"/>
      <c r="AH20" s="1033"/>
      <c r="AI20" s="1033"/>
      <c r="AJ20" s="1034"/>
      <c r="AK20" s="1077"/>
      <c r="AL20" s="1078"/>
      <c r="AM20" s="1078"/>
      <c r="AN20" s="1078"/>
      <c r="AO20" s="1078"/>
      <c r="AP20" s="1078"/>
      <c r="AQ20" s="1078"/>
      <c r="AR20" s="1078"/>
      <c r="AS20" s="1078"/>
      <c r="AT20" s="1078"/>
      <c r="AU20" s="1079"/>
      <c r="AV20" s="1079"/>
      <c r="AW20" s="1079"/>
      <c r="AX20" s="1079"/>
      <c r="AY20" s="1080"/>
      <c r="AZ20" s="232"/>
      <c r="BA20" s="232"/>
      <c r="BB20" s="232"/>
      <c r="BC20" s="232"/>
      <c r="BD20" s="232"/>
      <c r="BE20" s="233"/>
      <c r="BF20" s="233"/>
      <c r="BG20" s="233"/>
      <c r="BH20" s="233"/>
      <c r="BI20" s="233"/>
      <c r="BJ20" s="233"/>
      <c r="BK20" s="233"/>
      <c r="BL20" s="233"/>
      <c r="BM20" s="233"/>
      <c r="BN20" s="233"/>
      <c r="BO20" s="233"/>
      <c r="BP20" s="233"/>
      <c r="BQ20" s="238">
        <v>14</v>
      </c>
      <c r="BR20" s="239"/>
      <c r="BS20" s="989"/>
      <c r="BT20" s="990"/>
      <c r="BU20" s="990"/>
      <c r="BV20" s="990"/>
      <c r="BW20" s="990"/>
      <c r="BX20" s="990"/>
      <c r="BY20" s="990"/>
      <c r="BZ20" s="990"/>
      <c r="CA20" s="990"/>
      <c r="CB20" s="990"/>
      <c r="CC20" s="990"/>
      <c r="CD20" s="990"/>
      <c r="CE20" s="990"/>
      <c r="CF20" s="990"/>
      <c r="CG20" s="1011"/>
      <c r="CH20" s="986"/>
      <c r="CI20" s="987"/>
      <c r="CJ20" s="987"/>
      <c r="CK20" s="987"/>
      <c r="CL20" s="988"/>
      <c r="CM20" s="986"/>
      <c r="CN20" s="987"/>
      <c r="CO20" s="987"/>
      <c r="CP20" s="987"/>
      <c r="CQ20" s="988"/>
      <c r="CR20" s="986"/>
      <c r="CS20" s="987"/>
      <c r="CT20" s="987"/>
      <c r="CU20" s="987"/>
      <c r="CV20" s="988"/>
      <c r="CW20" s="986"/>
      <c r="CX20" s="987"/>
      <c r="CY20" s="987"/>
      <c r="CZ20" s="987"/>
      <c r="DA20" s="988"/>
      <c r="DB20" s="986"/>
      <c r="DC20" s="987"/>
      <c r="DD20" s="987"/>
      <c r="DE20" s="987"/>
      <c r="DF20" s="988"/>
      <c r="DG20" s="986"/>
      <c r="DH20" s="987"/>
      <c r="DI20" s="987"/>
      <c r="DJ20" s="987"/>
      <c r="DK20" s="988"/>
      <c r="DL20" s="986"/>
      <c r="DM20" s="987"/>
      <c r="DN20" s="987"/>
      <c r="DO20" s="987"/>
      <c r="DP20" s="988"/>
      <c r="DQ20" s="986"/>
      <c r="DR20" s="987"/>
      <c r="DS20" s="987"/>
      <c r="DT20" s="987"/>
      <c r="DU20" s="988"/>
      <c r="DV20" s="989"/>
      <c r="DW20" s="990"/>
      <c r="DX20" s="990"/>
      <c r="DY20" s="990"/>
      <c r="DZ20" s="991"/>
      <c r="EA20" s="234"/>
    </row>
    <row r="21" spans="1:131" s="235" customFormat="1" ht="26.25" customHeight="1" thickBot="1" x14ac:dyDescent="0.2">
      <c r="A21" s="238">
        <v>15</v>
      </c>
      <c r="B21" s="1027"/>
      <c r="C21" s="1028"/>
      <c r="D21" s="1028"/>
      <c r="E21" s="1028"/>
      <c r="F21" s="1028"/>
      <c r="G21" s="1028"/>
      <c r="H21" s="1028"/>
      <c r="I21" s="1028"/>
      <c r="J21" s="1028"/>
      <c r="K21" s="1028"/>
      <c r="L21" s="1028"/>
      <c r="M21" s="1028"/>
      <c r="N21" s="1028"/>
      <c r="O21" s="1028"/>
      <c r="P21" s="1029"/>
      <c r="Q21" s="1035"/>
      <c r="R21" s="1036"/>
      <c r="S21" s="1036"/>
      <c r="T21" s="1036"/>
      <c r="U21" s="1036"/>
      <c r="V21" s="1036"/>
      <c r="W21" s="1036"/>
      <c r="X21" s="1036"/>
      <c r="Y21" s="1036"/>
      <c r="Z21" s="1036"/>
      <c r="AA21" s="1036"/>
      <c r="AB21" s="1036"/>
      <c r="AC21" s="1036"/>
      <c r="AD21" s="1036"/>
      <c r="AE21" s="1037"/>
      <c r="AF21" s="1032"/>
      <c r="AG21" s="1033"/>
      <c r="AH21" s="1033"/>
      <c r="AI21" s="1033"/>
      <c r="AJ21" s="1034"/>
      <c r="AK21" s="1077"/>
      <c r="AL21" s="1078"/>
      <c r="AM21" s="1078"/>
      <c r="AN21" s="1078"/>
      <c r="AO21" s="1078"/>
      <c r="AP21" s="1078"/>
      <c r="AQ21" s="1078"/>
      <c r="AR21" s="1078"/>
      <c r="AS21" s="1078"/>
      <c r="AT21" s="1078"/>
      <c r="AU21" s="1079"/>
      <c r="AV21" s="1079"/>
      <c r="AW21" s="1079"/>
      <c r="AX21" s="1079"/>
      <c r="AY21" s="1080"/>
      <c r="AZ21" s="232"/>
      <c r="BA21" s="232"/>
      <c r="BB21" s="232"/>
      <c r="BC21" s="232"/>
      <c r="BD21" s="232"/>
      <c r="BE21" s="233"/>
      <c r="BF21" s="233"/>
      <c r="BG21" s="233"/>
      <c r="BH21" s="233"/>
      <c r="BI21" s="233"/>
      <c r="BJ21" s="233"/>
      <c r="BK21" s="233"/>
      <c r="BL21" s="233"/>
      <c r="BM21" s="233"/>
      <c r="BN21" s="233"/>
      <c r="BO21" s="233"/>
      <c r="BP21" s="233"/>
      <c r="BQ21" s="238">
        <v>15</v>
      </c>
      <c r="BR21" s="239"/>
      <c r="BS21" s="989"/>
      <c r="BT21" s="990"/>
      <c r="BU21" s="990"/>
      <c r="BV21" s="990"/>
      <c r="BW21" s="990"/>
      <c r="BX21" s="990"/>
      <c r="BY21" s="990"/>
      <c r="BZ21" s="990"/>
      <c r="CA21" s="990"/>
      <c r="CB21" s="990"/>
      <c r="CC21" s="990"/>
      <c r="CD21" s="990"/>
      <c r="CE21" s="990"/>
      <c r="CF21" s="990"/>
      <c r="CG21" s="1011"/>
      <c r="CH21" s="986"/>
      <c r="CI21" s="987"/>
      <c r="CJ21" s="987"/>
      <c r="CK21" s="987"/>
      <c r="CL21" s="988"/>
      <c r="CM21" s="986"/>
      <c r="CN21" s="987"/>
      <c r="CO21" s="987"/>
      <c r="CP21" s="987"/>
      <c r="CQ21" s="988"/>
      <c r="CR21" s="986"/>
      <c r="CS21" s="987"/>
      <c r="CT21" s="987"/>
      <c r="CU21" s="987"/>
      <c r="CV21" s="988"/>
      <c r="CW21" s="986"/>
      <c r="CX21" s="987"/>
      <c r="CY21" s="987"/>
      <c r="CZ21" s="987"/>
      <c r="DA21" s="988"/>
      <c r="DB21" s="986"/>
      <c r="DC21" s="987"/>
      <c r="DD21" s="987"/>
      <c r="DE21" s="987"/>
      <c r="DF21" s="988"/>
      <c r="DG21" s="986"/>
      <c r="DH21" s="987"/>
      <c r="DI21" s="987"/>
      <c r="DJ21" s="987"/>
      <c r="DK21" s="988"/>
      <c r="DL21" s="986"/>
      <c r="DM21" s="987"/>
      <c r="DN21" s="987"/>
      <c r="DO21" s="987"/>
      <c r="DP21" s="988"/>
      <c r="DQ21" s="986"/>
      <c r="DR21" s="987"/>
      <c r="DS21" s="987"/>
      <c r="DT21" s="987"/>
      <c r="DU21" s="988"/>
      <c r="DV21" s="989"/>
      <c r="DW21" s="990"/>
      <c r="DX21" s="990"/>
      <c r="DY21" s="990"/>
      <c r="DZ21" s="991"/>
      <c r="EA21" s="234"/>
    </row>
    <row r="22" spans="1:131" s="235" customFormat="1" ht="26.25" customHeight="1" x14ac:dyDescent="0.15">
      <c r="A22" s="238">
        <v>16</v>
      </c>
      <c r="B22" s="1027"/>
      <c r="C22" s="1028"/>
      <c r="D22" s="1028"/>
      <c r="E22" s="1028"/>
      <c r="F22" s="1028"/>
      <c r="G22" s="1028"/>
      <c r="H22" s="1028"/>
      <c r="I22" s="1028"/>
      <c r="J22" s="1028"/>
      <c r="K22" s="1028"/>
      <c r="L22" s="1028"/>
      <c r="M22" s="1028"/>
      <c r="N22" s="1028"/>
      <c r="O22" s="1028"/>
      <c r="P22" s="1029"/>
      <c r="Q22" s="1070"/>
      <c r="R22" s="1071"/>
      <c r="S22" s="1071"/>
      <c r="T22" s="1071"/>
      <c r="U22" s="1071"/>
      <c r="V22" s="1071"/>
      <c r="W22" s="1071"/>
      <c r="X22" s="1071"/>
      <c r="Y22" s="1071"/>
      <c r="Z22" s="1071"/>
      <c r="AA22" s="1071"/>
      <c r="AB22" s="1071"/>
      <c r="AC22" s="1071"/>
      <c r="AD22" s="1071"/>
      <c r="AE22" s="1072"/>
      <c r="AF22" s="1032"/>
      <c r="AG22" s="1033"/>
      <c r="AH22" s="1033"/>
      <c r="AI22" s="1033"/>
      <c r="AJ22" s="1034"/>
      <c r="AK22" s="1073"/>
      <c r="AL22" s="1074"/>
      <c r="AM22" s="1074"/>
      <c r="AN22" s="1074"/>
      <c r="AO22" s="1074"/>
      <c r="AP22" s="1074"/>
      <c r="AQ22" s="1074"/>
      <c r="AR22" s="1074"/>
      <c r="AS22" s="1074"/>
      <c r="AT22" s="1074"/>
      <c r="AU22" s="1075"/>
      <c r="AV22" s="1075"/>
      <c r="AW22" s="1075"/>
      <c r="AX22" s="1075"/>
      <c r="AY22" s="1076"/>
      <c r="AZ22" s="1025" t="s">
        <v>389</v>
      </c>
      <c r="BA22" s="1025"/>
      <c r="BB22" s="1025"/>
      <c r="BC22" s="1025"/>
      <c r="BD22" s="1026"/>
      <c r="BE22" s="233"/>
      <c r="BF22" s="233"/>
      <c r="BG22" s="233"/>
      <c r="BH22" s="233"/>
      <c r="BI22" s="233"/>
      <c r="BJ22" s="233"/>
      <c r="BK22" s="233"/>
      <c r="BL22" s="233"/>
      <c r="BM22" s="233"/>
      <c r="BN22" s="233"/>
      <c r="BO22" s="233"/>
      <c r="BP22" s="233"/>
      <c r="BQ22" s="238">
        <v>16</v>
      </c>
      <c r="BR22" s="239"/>
      <c r="BS22" s="989"/>
      <c r="BT22" s="990"/>
      <c r="BU22" s="990"/>
      <c r="BV22" s="990"/>
      <c r="BW22" s="990"/>
      <c r="BX22" s="990"/>
      <c r="BY22" s="990"/>
      <c r="BZ22" s="990"/>
      <c r="CA22" s="990"/>
      <c r="CB22" s="990"/>
      <c r="CC22" s="990"/>
      <c r="CD22" s="990"/>
      <c r="CE22" s="990"/>
      <c r="CF22" s="990"/>
      <c r="CG22" s="1011"/>
      <c r="CH22" s="986"/>
      <c r="CI22" s="987"/>
      <c r="CJ22" s="987"/>
      <c r="CK22" s="987"/>
      <c r="CL22" s="988"/>
      <c r="CM22" s="986"/>
      <c r="CN22" s="987"/>
      <c r="CO22" s="987"/>
      <c r="CP22" s="987"/>
      <c r="CQ22" s="988"/>
      <c r="CR22" s="986"/>
      <c r="CS22" s="987"/>
      <c r="CT22" s="987"/>
      <c r="CU22" s="987"/>
      <c r="CV22" s="988"/>
      <c r="CW22" s="986"/>
      <c r="CX22" s="987"/>
      <c r="CY22" s="987"/>
      <c r="CZ22" s="987"/>
      <c r="DA22" s="988"/>
      <c r="DB22" s="986"/>
      <c r="DC22" s="987"/>
      <c r="DD22" s="987"/>
      <c r="DE22" s="987"/>
      <c r="DF22" s="988"/>
      <c r="DG22" s="986"/>
      <c r="DH22" s="987"/>
      <c r="DI22" s="987"/>
      <c r="DJ22" s="987"/>
      <c r="DK22" s="988"/>
      <c r="DL22" s="986"/>
      <c r="DM22" s="987"/>
      <c r="DN22" s="987"/>
      <c r="DO22" s="987"/>
      <c r="DP22" s="988"/>
      <c r="DQ22" s="986"/>
      <c r="DR22" s="987"/>
      <c r="DS22" s="987"/>
      <c r="DT22" s="987"/>
      <c r="DU22" s="988"/>
      <c r="DV22" s="989"/>
      <c r="DW22" s="990"/>
      <c r="DX22" s="990"/>
      <c r="DY22" s="990"/>
      <c r="DZ22" s="991"/>
      <c r="EA22" s="234"/>
    </row>
    <row r="23" spans="1:131" s="235" customFormat="1" ht="26.25" customHeight="1" thickBot="1" x14ac:dyDescent="0.2">
      <c r="A23" s="240" t="s">
        <v>390</v>
      </c>
      <c r="B23" s="937" t="s">
        <v>391</v>
      </c>
      <c r="C23" s="938"/>
      <c r="D23" s="938"/>
      <c r="E23" s="938"/>
      <c r="F23" s="938"/>
      <c r="G23" s="938"/>
      <c r="H23" s="938"/>
      <c r="I23" s="938"/>
      <c r="J23" s="938"/>
      <c r="K23" s="938"/>
      <c r="L23" s="938"/>
      <c r="M23" s="938"/>
      <c r="N23" s="938"/>
      <c r="O23" s="938"/>
      <c r="P23" s="948"/>
      <c r="Q23" s="1064">
        <v>10956</v>
      </c>
      <c r="R23" s="1058"/>
      <c r="S23" s="1058"/>
      <c r="T23" s="1058"/>
      <c r="U23" s="1058"/>
      <c r="V23" s="1058">
        <v>10699</v>
      </c>
      <c r="W23" s="1058"/>
      <c r="X23" s="1058"/>
      <c r="Y23" s="1058"/>
      <c r="Z23" s="1058"/>
      <c r="AA23" s="1058">
        <v>257</v>
      </c>
      <c r="AB23" s="1058"/>
      <c r="AC23" s="1058"/>
      <c r="AD23" s="1058"/>
      <c r="AE23" s="1065"/>
      <c r="AF23" s="1066">
        <v>189</v>
      </c>
      <c r="AG23" s="1058"/>
      <c r="AH23" s="1058"/>
      <c r="AI23" s="1058"/>
      <c r="AJ23" s="1067"/>
      <c r="AK23" s="1068"/>
      <c r="AL23" s="1069"/>
      <c r="AM23" s="1069"/>
      <c r="AN23" s="1069"/>
      <c r="AO23" s="1069"/>
      <c r="AP23" s="1058">
        <v>10393</v>
      </c>
      <c r="AQ23" s="1058"/>
      <c r="AR23" s="1058"/>
      <c r="AS23" s="1058"/>
      <c r="AT23" s="1058"/>
      <c r="AU23" s="1059"/>
      <c r="AV23" s="1059"/>
      <c r="AW23" s="1059"/>
      <c r="AX23" s="1059"/>
      <c r="AY23" s="1060"/>
      <c r="AZ23" s="1061" t="s">
        <v>128</v>
      </c>
      <c r="BA23" s="1062"/>
      <c r="BB23" s="1062"/>
      <c r="BC23" s="1062"/>
      <c r="BD23" s="1063"/>
      <c r="BE23" s="233"/>
      <c r="BF23" s="233"/>
      <c r="BG23" s="233"/>
      <c r="BH23" s="233"/>
      <c r="BI23" s="233"/>
      <c r="BJ23" s="233"/>
      <c r="BK23" s="233"/>
      <c r="BL23" s="233"/>
      <c r="BM23" s="233"/>
      <c r="BN23" s="233"/>
      <c r="BO23" s="233"/>
      <c r="BP23" s="233"/>
      <c r="BQ23" s="238">
        <v>17</v>
      </c>
      <c r="BR23" s="239"/>
      <c r="BS23" s="989"/>
      <c r="BT23" s="990"/>
      <c r="BU23" s="990"/>
      <c r="BV23" s="990"/>
      <c r="BW23" s="990"/>
      <c r="BX23" s="990"/>
      <c r="BY23" s="990"/>
      <c r="BZ23" s="990"/>
      <c r="CA23" s="990"/>
      <c r="CB23" s="990"/>
      <c r="CC23" s="990"/>
      <c r="CD23" s="990"/>
      <c r="CE23" s="990"/>
      <c r="CF23" s="990"/>
      <c r="CG23" s="1011"/>
      <c r="CH23" s="986"/>
      <c r="CI23" s="987"/>
      <c r="CJ23" s="987"/>
      <c r="CK23" s="987"/>
      <c r="CL23" s="988"/>
      <c r="CM23" s="986"/>
      <c r="CN23" s="987"/>
      <c r="CO23" s="987"/>
      <c r="CP23" s="987"/>
      <c r="CQ23" s="988"/>
      <c r="CR23" s="986"/>
      <c r="CS23" s="987"/>
      <c r="CT23" s="987"/>
      <c r="CU23" s="987"/>
      <c r="CV23" s="988"/>
      <c r="CW23" s="986"/>
      <c r="CX23" s="987"/>
      <c r="CY23" s="987"/>
      <c r="CZ23" s="987"/>
      <c r="DA23" s="988"/>
      <c r="DB23" s="986"/>
      <c r="DC23" s="987"/>
      <c r="DD23" s="987"/>
      <c r="DE23" s="987"/>
      <c r="DF23" s="988"/>
      <c r="DG23" s="986"/>
      <c r="DH23" s="987"/>
      <c r="DI23" s="987"/>
      <c r="DJ23" s="987"/>
      <c r="DK23" s="988"/>
      <c r="DL23" s="986"/>
      <c r="DM23" s="987"/>
      <c r="DN23" s="987"/>
      <c r="DO23" s="987"/>
      <c r="DP23" s="988"/>
      <c r="DQ23" s="986"/>
      <c r="DR23" s="987"/>
      <c r="DS23" s="987"/>
      <c r="DT23" s="987"/>
      <c r="DU23" s="988"/>
      <c r="DV23" s="989"/>
      <c r="DW23" s="990"/>
      <c r="DX23" s="990"/>
      <c r="DY23" s="990"/>
      <c r="DZ23" s="991"/>
      <c r="EA23" s="234"/>
    </row>
    <row r="24" spans="1:131" s="235" customFormat="1" ht="26.25" customHeight="1" x14ac:dyDescent="0.15">
      <c r="A24" s="1057" t="s">
        <v>392</v>
      </c>
      <c r="B24" s="1057"/>
      <c r="C24" s="1057"/>
      <c r="D24" s="1057"/>
      <c r="E24" s="1057"/>
      <c r="F24" s="1057"/>
      <c r="G24" s="1057"/>
      <c r="H24" s="1057"/>
      <c r="I24" s="1057"/>
      <c r="J24" s="1057"/>
      <c r="K24" s="1057"/>
      <c r="L24" s="1057"/>
      <c r="M24" s="1057"/>
      <c r="N24" s="1057"/>
      <c r="O24" s="1057"/>
      <c r="P24" s="1057"/>
      <c r="Q24" s="1057"/>
      <c r="R24" s="1057"/>
      <c r="S24" s="1057"/>
      <c r="T24" s="1057"/>
      <c r="U24" s="1057"/>
      <c r="V24" s="1057"/>
      <c r="W24" s="1057"/>
      <c r="X24" s="1057"/>
      <c r="Y24" s="1057"/>
      <c r="Z24" s="1057"/>
      <c r="AA24" s="1057"/>
      <c r="AB24" s="1057"/>
      <c r="AC24" s="1057"/>
      <c r="AD24" s="1057"/>
      <c r="AE24" s="1057"/>
      <c r="AF24" s="1057"/>
      <c r="AG24" s="1057"/>
      <c r="AH24" s="1057"/>
      <c r="AI24" s="1057"/>
      <c r="AJ24" s="1057"/>
      <c r="AK24" s="1057"/>
      <c r="AL24" s="1057"/>
      <c r="AM24" s="1057"/>
      <c r="AN24" s="1057"/>
      <c r="AO24" s="1057"/>
      <c r="AP24" s="1057"/>
      <c r="AQ24" s="1057"/>
      <c r="AR24" s="1057"/>
      <c r="AS24" s="1057"/>
      <c r="AT24" s="1057"/>
      <c r="AU24" s="1057"/>
      <c r="AV24" s="1057"/>
      <c r="AW24" s="1057"/>
      <c r="AX24" s="1057"/>
      <c r="AY24" s="1057"/>
      <c r="AZ24" s="232"/>
      <c r="BA24" s="232"/>
      <c r="BB24" s="232"/>
      <c r="BC24" s="232"/>
      <c r="BD24" s="232"/>
      <c r="BE24" s="233"/>
      <c r="BF24" s="233"/>
      <c r="BG24" s="233"/>
      <c r="BH24" s="233"/>
      <c r="BI24" s="233"/>
      <c r="BJ24" s="233"/>
      <c r="BK24" s="233"/>
      <c r="BL24" s="233"/>
      <c r="BM24" s="233"/>
      <c r="BN24" s="233"/>
      <c r="BO24" s="233"/>
      <c r="BP24" s="233"/>
      <c r="BQ24" s="238">
        <v>18</v>
      </c>
      <c r="BR24" s="239"/>
      <c r="BS24" s="989"/>
      <c r="BT24" s="990"/>
      <c r="BU24" s="990"/>
      <c r="BV24" s="990"/>
      <c r="BW24" s="990"/>
      <c r="BX24" s="990"/>
      <c r="BY24" s="990"/>
      <c r="BZ24" s="990"/>
      <c r="CA24" s="990"/>
      <c r="CB24" s="990"/>
      <c r="CC24" s="990"/>
      <c r="CD24" s="990"/>
      <c r="CE24" s="990"/>
      <c r="CF24" s="990"/>
      <c r="CG24" s="1011"/>
      <c r="CH24" s="986"/>
      <c r="CI24" s="987"/>
      <c r="CJ24" s="987"/>
      <c r="CK24" s="987"/>
      <c r="CL24" s="988"/>
      <c r="CM24" s="986"/>
      <c r="CN24" s="987"/>
      <c r="CO24" s="987"/>
      <c r="CP24" s="987"/>
      <c r="CQ24" s="988"/>
      <c r="CR24" s="986"/>
      <c r="CS24" s="987"/>
      <c r="CT24" s="987"/>
      <c r="CU24" s="987"/>
      <c r="CV24" s="988"/>
      <c r="CW24" s="986"/>
      <c r="CX24" s="987"/>
      <c r="CY24" s="987"/>
      <c r="CZ24" s="987"/>
      <c r="DA24" s="988"/>
      <c r="DB24" s="986"/>
      <c r="DC24" s="987"/>
      <c r="DD24" s="987"/>
      <c r="DE24" s="987"/>
      <c r="DF24" s="988"/>
      <c r="DG24" s="986"/>
      <c r="DH24" s="987"/>
      <c r="DI24" s="987"/>
      <c r="DJ24" s="987"/>
      <c r="DK24" s="988"/>
      <c r="DL24" s="986"/>
      <c r="DM24" s="987"/>
      <c r="DN24" s="987"/>
      <c r="DO24" s="987"/>
      <c r="DP24" s="988"/>
      <c r="DQ24" s="986"/>
      <c r="DR24" s="987"/>
      <c r="DS24" s="987"/>
      <c r="DT24" s="987"/>
      <c r="DU24" s="988"/>
      <c r="DV24" s="989"/>
      <c r="DW24" s="990"/>
      <c r="DX24" s="990"/>
      <c r="DY24" s="990"/>
      <c r="DZ24" s="991"/>
      <c r="EA24" s="234"/>
    </row>
    <row r="25" spans="1:131" ht="26.25" customHeight="1" thickBot="1" x14ac:dyDescent="0.2">
      <c r="A25" s="1056" t="s">
        <v>393</v>
      </c>
      <c r="B25" s="1056"/>
      <c r="C25" s="1056"/>
      <c r="D25" s="1056"/>
      <c r="E25" s="1056"/>
      <c r="F25" s="1056"/>
      <c r="G25" s="1056"/>
      <c r="H25" s="1056"/>
      <c r="I25" s="1056"/>
      <c r="J25" s="1056"/>
      <c r="K25" s="1056"/>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56"/>
      <c r="AK25" s="1056"/>
      <c r="AL25" s="1056"/>
      <c r="AM25" s="1056"/>
      <c r="AN25" s="1056"/>
      <c r="AO25" s="1056"/>
      <c r="AP25" s="1056"/>
      <c r="AQ25" s="1056"/>
      <c r="AR25" s="1056"/>
      <c r="AS25" s="1056"/>
      <c r="AT25" s="1056"/>
      <c r="AU25" s="1056"/>
      <c r="AV25" s="1056"/>
      <c r="AW25" s="1056"/>
      <c r="AX25" s="1056"/>
      <c r="AY25" s="1056"/>
      <c r="AZ25" s="1056"/>
      <c r="BA25" s="1056"/>
      <c r="BB25" s="1056"/>
      <c r="BC25" s="1056"/>
      <c r="BD25" s="1056"/>
      <c r="BE25" s="1056"/>
      <c r="BF25" s="1056"/>
      <c r="BG25" s="1056"/>
      <c r="BH25" s="1056"/>
      <c r="BI25" s="1056"/>
      <c r="BJ25" s="232"/>
      <c r="BK25" s="232"/>
      <c r="BL25" s="232"/>
      <c r="BM25" s="232"/>
      <c r="BN25" s="232"/>
      <c r="BO25" s="241"/>
      <c r="BP25" s="241"/>
      <c r="BQ25" s="238">
        <v>19</v>
      </c>
      <c r="BR25" s="239"/>
      <c r="BS25" s="989"/>
      <c r="BT25" s="990"/>
      <c r="BU25" s="990"/>
      <c r="BV25" s="990"/>
      <c r="BW25" s="990"/>
      <c r="BX25" s="990"/>
      <c r="BY25" s="990"/>
      <c r="BZ25" s="990"/>
      <c r="CA25" s="990"/>
      <c r="CB25" s="990"/>
      <c r="CC25" s="990"/>
      <c r="CD25" s="990"/>
      <c r="CE25" s="990"/>
      <c r="CF25" s="990"/>
      <c r="CG25" s="1011"/>
      <c r="CH25" s="986"/>
      <c r="CI25" s="987"/>
      <c r="CJ25" s="987"/>
      <c r="CK25" s="987"/>
      <c r="CL25" s="988"/>
      <c r="CM25" s="986"/>
      <c r="CN25" s="987"/>
      <c r="CO25" s="987"/>
      <c r="CP25" s="987"/>
      <c r="CQ25" s="988"/>
      <c r="CR25" s="986"/>
      <c r="CS25" s="987"/>
      <c r="CT25" s="987"/>
      <c r="CU25" s="987"/>
      <c r="CV25" s="988"/>
      <c r="CW25" s="986"/>
      <c r="CX25" s="987"/>
      <c r="CY25" s="987"/>
      <c r="CZ25" s="987"/>
      <c r="DA25" s="988"/>
      <c r="DB25" s="986"/>
      <c r="DC25" s="987"/>
      <c r="DD25" s="987"/>
      <c r="DE25" s="987"/>
      <c r="DF25" s="988"/>
      <c r="DG25" s="986"/>
      <c r="DH25" s="987"/>
      <c r="DI25" s="987"/>
      <c r="DJ25" s="987"/>
      <c r="DK25" s="988"/>
      <c r="DL25" s="986"/>
      <c r="DM25" s="987"/>
      <c r="DN25" s="987"/>
      <c r="DO25" s="987"/>
      <c r="DP25" s="988"/>
      <c r="DQ25" s="986"/>
      <c r="DR25" s="987"/>
      <c r="DS25" s="987"/>
      <c r="DT25" s="987"/>
      <c r="DU25" s="988"/>
      <c r="DV25" s="989"/>
      <c r="DW25" s="990"/>
      <c r="DX25" s="990"/>
      <c r="DY25" s="990"/>
      <c r="DZ25" s="991"/>
      <c r="EA25" s="230"/>
    </row>
    <row r="26" spans="1:131" ht="26.25" customHeight="1" x14ac:dyDescent="0.15">
      <c r="A26" s="992" t="s">
        <v>370</v>
      </c>
      <c r="B26" s="993"/>
      <c r="C26" s="993"/>
      <c r="D26" s="993"/>
      <c r="E26" s="993"/>
      <c r="F26" s="993"/>
      <c r="G26" s="993"/>
      <c r="H26" s="993"/>
      <c r="I26" s="993"/>
      <c r="J26" s="993"/>
      <c r="K26" s="993"/>
      <c r="L26" s="993"/>
      <c r="M26" s="993"/>
      <c r="N26" s="993"/>
      <c r="O26" s="993"/>
      <c r="P26" s="994"/>
      <c r="Q26" s="998" t="s">
        <v>394</v>
      </c>
      <c r="R26" s="999"/>
      <c r="S26" s="999"/>
      <c r="T26" s="999"/>
      <c r="U26" s="1000"/>
      <c r="V26" s="998" t="s">
        <v>395</v>
      </c>
      <c r="W26" s="999"/>
      <c r="X26" s="999"/>
      <c r="Y26" s="999"/>
      <c r="Z26" s="1000"/>
      <c r="AA26" s="998" t="s">
        <v>396</v>
      </c>
      <c r="AB26" s="999"/>
      <c r="AC26" s="999"/>
      <c r="AD26" s="999"/>
      <c r="AE26" s="999"/>
      <c r="AF26" s="1052" t="s">
        <v>397</v>
      </c>
      <c r="AG26" s="1005"/>
      <c r="AH26" s="1005"/>
      <c r="AI26" s="1005"/>
      <c r="AJ26" s="1053"/>
      <c r="AK26" s="999" t="s">
        <v>398</v>
      </c>
      <c r="AL26" s="999"/>
      <c r="AM26" s="999"/>
      <c r="AN26" s="999"/>
      <c r="AO26" s="1000"/>
      <c r="AP26" s="998" t="s">
        <v>399</v>
      </c>
      <c r="AQ26" s="999"/>
      <c r="AR26" s="999"/>
      <c r="AS26" s="999"/>
      <c r="AT26" s="1000"/>
      <c r="AU26" s="998" t="s">
        <v>400</v>
      </c>
      <c r="AV26" s="999"/>
      <c r="AW26" s="999"/>
      <c r="AX26" s="999"/>
      <c r="AY26" s="1000"/>
      <c r="AZ26" s="998" t="s">
        <v>401</v>
      </c>
      <c r="BA26" s="999"/>
      <c r="BB26" s="999"/>
      <c r="BC26" s="999"/>
      <c r="BD26" s="1000"/>
      <c r="BE26" s="998" t="s">
        <v>377</v>
      </c>
      <c r="BF26" s="999"/>
      <c r="BG26" s="999"/>
      <c r="BH26" s="999"/>
      <c r="BI26" s="1012"/>
      <c r="BJ26" s="232"/>
      <c r="BK26" s="232"/>
      <c r="BL26" s="232"/>
      <c r="BM26" s="232"/>
      <c r="BN26" s="232"/>
      <c r="BO26" s="241"/>
      <c r="BP26" s="241"/>
      <c r="BQ26" s="238">
        <v>20</v>
      </c>
      <c r="BR26" s="239"/>
      <c r="BS26" s="989"/>
      <c r="BT26" s="990"/>
      <c r="BU26" s="990"/>
      <c r="BV26" s="990"/>
      <c r="BW26" s="990"/>
      <c r="BX26" s="990"/>
      <c r="BY26" s="990"/>
      <c r="BZ26" s="990"/>
      <c r="CA26" s="990"/>
      <c r="CB26" s="990"/>
      <c r="CC26" s="990"/>
      <c r="CD26" s="990"/>
      <c r="CE26" s="990"/>
      <c r="CF26" s="990"/>
      <c r="CG26" s="1011"/>
      <c r="CH26" s="986"/>
      <c r="CI26" s="987"/>
      <c r="CJ26" s="987"/>
      <c r="CK26" s="987"/>
      <c r="CL26" s="988"/>
      <c r="CM26" s="986"/>
      <c r="CN26" s="987"/>
      <c r="CO26" s="987"/>
      <c r="CP26" s="987"/>
      <c r="CQ26" s="988"/>
      <c r="CR26" s="986"/>
      <c r="CS26" s="987"/>
      <c r="CT26" s="987"/>
      <c r="CU26" s="987"/>
      <c r="CV26" s="988"/>
      <c r="CW26" s="986"/>
      <c r="CX26" s="987"/>
      <c r="CY26" s="987"/>
      <c r="CZ26" s="987"/>
      <c r="DA26" s="988"/>
      <c r="DB26" s="986"/>
      <c r="DC26" s="987"/>
      <c r="DD26" s="987"/>
      <c r="DE26" s="987"/>
      <c r="DF26" s="988"/>
      <c r="DG26" s="986"/>
      <c r="DH26" s="987"/>
      <c r="DI26" s="987"/>
      <c r="DJ26" s="987"/>
      <c r="DK26" s="988"/>
      <c r="DL26" s="986"/>
      <c r="DM26" s="987"/>
      <c r="DN26" s="987"/>
      <c r="DO26" s="987"/>
      <c r="DP26" s="988"/>
      <c r="DQ26" s="986"/>
      <c r="DR26" s="987"/>
      <c r="DS26" s="987"/>
      <c r="DT26" s="987"/>
      <c r="DU26" s="988"/>
      <c r="DV26" s="989"/>
      <c r="DW26" s="990"/>
      <c r="DX26" s="990"/>
      <c r="DY26" s="990"/>
      <c r="DZ26" s="991"/>
      <c r="EA26" s="230"/>
    </row>
    <row r="27" spans="1:131" ht="26.25" customHeight="1" thickBot="1" x14ac:dyDescent="0.2">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54"/>
      <c r="AG27" s="1008"/>
      <c r="AH27" s="1008"/>
      <c r="AI27" s="1008"/>
      <c r="AJ27" s="1055"/>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3"/>
      <c r="BJ27" s="232"/>
      <c r="BK27" s="232"/>
      <c r="BL27" s="232"/>
      <c r="BM27" s="232"/>
      <c r="BN27" s="232"/>
      <c r="BO27" s="241"/>
      <c r="BP27" s="241"/>
      <c r="BQ27" s="238">
        <v>21</v>
      </c>
      <c r="BR27" s="239"/>
      <c r="BS27" s="989"/>
      <c r="BT27" s="990"/>
      <c r="BU27" s="990"/>
      <c r="BV27" s="990"/>
      <c r="BW27" s="990"/>
      <c r="BX27" s="990"/>
      <c r="BY27" s="990"/>
      <c r="BZ27" s="990"/>
      <c r="CA27" s="990"/>
      <c r="CB27" s="990"/>
      <c r="CC27" s="990"/>
      <c r="CD27" s="990"/>
      <c r="CE27" s="990"/>
      <c r="CF27" s="990"/>
      <c r="CG27" s="1011"/>
      <c r="CH27" s="986"/>
      <c r="CI27" s="987"/>
      <c r="CJ27" s="987"/>
      <c r="CK27" s="987"/>
      <c r="CL27" s="988"/>
      <c r="CM27" s="986"/>
      <c r="CN27" s="987"/>
      <c r="CO27" s="987"/>
      <c r="CP27" s="987"/>
      <c r="CQ27" s="988"/>
      <c r="CR27" s="986"/>
      <c r="CS27" s="987"/>
      <c r="CT27" s="987"/>
      <c r="CU27" s="987"/>
      <c r="CV27" s="988"/>
      <c r="CW27" s="986"/>
      <c r="CX27" s="987"/>
      <c r="CY27" s="987"/>
      <c r="CZ27" s="987"/>
      <c r="DA27" s="988"/>
      <c r="DB27" s="986"/>
      <c r="DC27" s="987"/>
      <c r="DD27" s="987"/>
      <c r="DE27" s="987"/>
      <c r="DF27" s="988"/>
      <c r="DG27" s="986"/>
      <c r="DH27" s="987"/>
      <c r="DI27" s="987"/>
      <c r="DJ27" s="987"/>
      <c r="DK27" s="988"/>
      <c r="DL27" s="986"/>
      <c r="DM27" s="987"/>
      <c r="DN27" s="987"/>
      <c r="DO27" s="987"/>
      <c r="DP27" s="988"/>
      <c r="DQ27" s="986"/>
      <c r="DR27" s="987"/>
      <c r="DS27" s="987"/>
      <c r="DT27" s="987"/>
      <c r="DU27" s="988"/>
      <c r="DV27" s="989"/>
      <c r="DW27" s="990"/>
      <c r="DX27" s="990"/>
      <c r="DY27" s="990"/>
      <c r="DZ27" s="991"/>
      <c r="EA27" s="230"/>
    </row>
    <row r="28" spans="1:131" ht="26.25" customHeight="1" thickTop="1" x14ac:dyDescent="0.15">
      <c r="A28" s="242">
        <v>1</v>
      </c>
      <c r="B28" s="1044" t="s">
        <v>402</v>
      </c>
      <c r="C28" s="1045"/>
      <c r="D28" s="1045"/>
      <c r="E28" s="1045"/>
      <c r="F28" s="1045"/>
      <c r="G28" s="1045"/>
      <c r="H28" s="1045"/>
      <c r="I28" s="1045"/>
      <c r="J28" s="1045"/>
      <c r="K28" s="1045"/>
      <c r="L28" s="1045"/>
      <c r="M28" s="1045"/>
      <c r="N28" s="1045"/>
      <c r="O28" s="1045"/>
      <c r="P28" s="1046"/>
      <c r="Q28" s="1047">
        <v>1104</v>
      </c>
      <c r="R28" s="1048"/>
      <c r="S28" s="1048"/>
      <c r="T28" s="1048"/>
      <c r="U28" s="1048"/>
      <c r="V28" s="1048">
        <v>1096</v>
      </c>
      <c r="W28" s="1048"/>
      <c r="X28" s="1048"/>
      <c r="Y28" s="1048"/>
      <c r="Z28" s="1048"/>
      <c r="AA28" s="1048">
        <v>7</v>
      </c>
      <c r="AB28" s="1048"/>
      <c r="AC28" s="1048"/>
      <c r="AD28" s="1048"/>
      <c r="AE28" s="1049"/>
      <c r="AF28" s="1050">
        <v>7</v>
      </c>
      <c r="AG28" s="1048"/>
      <c r="AH28" s="1048"/>
      <c r="AI28" s="1048"/>
      <c r="AJ28" s="1051"/>
      <c r="AK28" s="1039">
        <v>106</v>
      </c>
      <c r="AL28" s="1040"/>
      <c r="AM28" s="1040"/>
      <c r="AN28" s="1040"/>
      <c r="AO28" s="1040"/>
      <c r="AP28" s="1040" t="s">
        <v>590</v>
      </c>
      <c r="AQ28" s="1040"/>
      <c r="AR28" s="1040"/>
      <c r="AS28" s="1040"/>
      <c r="AT28" s="1040"/>
      <c r="AU28" s="1040" t="s">
        <v>590</v>
      </c>
      <c r="AV28" s="1040"/>
      <c r="AW28" s="1040"/>
      <c r="AX28" s="1040"/>
      <c r="AY28" s="1040"/>
      <c r="AZ28" s="1041"/>
      <c r="BA28" s="1041"/>
      <c r="BB28" s="1041"/>
      <c r="BC28" s="1041"/>
      <c r="BD28" s="1041"/>
      <c r="BE28" s="1042"/>
      <c r="BF28" s="1042"/>
      <c r="BG28" s="1042"/>
      <c r="BH28" s="1042"/>
      <c r="BI28" s="1043"/>
      <c r="BJ28" s="232"/>
      <c r="BK28" s="232"/>
      <c r="BL28" s="232"/>
      <c r="BM28" s="232"/>
      <c r="BN28" s="232"/>
      <c r="BO28" s="241"/>
      <c r="BP28" s="241"/>
      <c r="BQ28" s="238">
        <v>22</v>
      </c>
      <c r="BR28" s="239"/>
      <c r="BS28" s="989"/>
      <c r="BT28" s="990"/>
      <c r="BU28" s="990"/>
      <c r="BV28" s="990"/>
      <c r="BW28" s="990"/>
      <c r="BX28" s="990"/>
      <c r="BY28" s="990"/>
      <c r="BZ28" s="990"/>
      <c r="CA28" s="990"/>
      <c r="CB28" s="990"/>
      <c r="CC28" s="990"/>
      <c r="CD28" s="990"/>
      <c r="CE28" s="990"/>
      <c r="CF28" s="990"/>
      <c r="CG28" s="1011"/>
      <c r="CH28" s="986"/>
      <c r="CI28" s="987"/>
      <c r="CJ28" s="987"/>
      <c r="CK28" s="987"/>
      <c r="CL28" s="988"/>
      <c r="CM28" s="986"/>
      <c r="CN28" s="987"/>
      <c r="CO28" s="987"/>
      <c r="CP28" s="987"/>
      <c r="CQ28" s="988"/>
      <c r="CR28" s="986"/>
      <c r="CS28" s="987"/>
      <c r="CT28" s="987"/>
      <c r="CU28" s="987"/>
      <c r="CV28" s="988"/>
      <c r="CW28" s="986"/>
      <c r="CX28" s="987"/>
      <c r="CY28" s="987"/>
      <c r="CZ28" s="987"/>
      <c r="DA28" s="988"/>
      <c r="DB28" s="986"/>
      <c r="DC28" s="987"/>
      <c r="DD28" s="987"/>
      <c r="DE28" s="987"/>
      <c r="DF28" s="988"/>
      <c r="DG28" s="986"/>
      <c r="DH28" s="987"/>
      <c r="DI28" s="987"/>
      <c r="DJ28" s="987"/>
      <c r="DK28" s="988"/>
      <c r="DL28" s="986"/>
      <c r="DM28" s="987"/>
      <c r="DN28" s="987"/>
      <c r="DO28" s="987"/>
      <c r="DP28" s="988"/>
      <c r="DQ28" s="986"/>
      <c r="DR28" s="987"/>
      <c r="DS28" s="987"/>
      <c r="DT28" s="987"/>
      <c r="DU28" s="988"/>
      <c r="DV28" s="989"/>
      <c r="DW28" s="990"/>
      <c r="DX28" s="990"/>
      <c r="DY28" s="990"/>
      <c r="DZ28" s="991"/>
      <c r="EA28" s="230"/>
    </row>
    <row r="29" spans="1:131" ht="26.25" customHeight="1" x14ac:dyDescent="0.15">
      <c r="A29" s="242">
        <v>2</v>
      </c>
      <c r="B29" s="1027" t="s">
        <v>403</v>
      </c>
      <c r="C29" s="1028"/>
      <c r="D29" s="1028"/>
      <c r="E29" s="1028"/>
      <c r="F29" s="1028"/>
      <c r="G29" s="1028"/>
      <c r="H29" s="1028"/>
      <c r="I29" s="1028"/>
      <c r="J29" s="1028"/>
      <c r="K29" s="1028"/>
      <c r="L29" s="1028"/>
      <c r="M29" s="1028"/>
      <c r="N29" s="1028"/>
      <c r="O29" s="1028"/>
      <c r="P29" s="1029"/>
      <c r="Q29" s="1035">
        <v>155</v>
      </c>
      <c r="R29" s="1036"/>
      <c r="S29" s="1036"/>
      <c r="T29" s="1036"/>
      <c r="U29" s="1036"/>
      <c r="V29" s="1036">
        <v>153</v>
      </c>
      <c r="W29" s="1036"/>
      <c r="X29" s="1036"/>
      <c r="Y29" s="1036"/>
      <c r="Z29" s="1036"/>
      <c r="AA29" s="1036">
        <v>3</v>
      </c>
      <c r="AB29" s="1036"/>
      <c r="AC29" s="1036"/>
      <c r="AD29" s="1036"/>
      <c r="AE29" s="1037"/>
      <c r="AF29" s="1032">
        <v>3</v>
      </c>
      <c r="AG29" s="1033"/>
      <c r="AH29" s="1033"/>
      <c r="AI29" s="1033"/>
      <c r="AJ29" s="1034"/>
      <c r="AK29" s="980">
        <v>18</v>
      </c>
      <c r="AL29" s="971"/>
      <c r="AM29" s="971"/>
      <c r="AN29" s="971"/>
      <c r="AO29" s="971"/>
      <c r="AP29" s="971">
        <v>23</v>
      </c>
      <c r="AQ29" s="971"/>
      <c r="AR29" s="971"/>
      <c r="AS29" s="971"/>
      <c r="AT29" s="971"/>
      <c r="AU29" s="971">
        <v>4</v>
      </c>
      <c r="AV29" s="971"/>
      <c r="AW29" s="971"/>
      <c r="AX29" s="971"/>
      <c r="AY29" s="971"/>
      <c r="AZ29" s="1038"/>
      <c r="BA29" s="1038"/>
      <c r="BB29" s="1038"/>
      <c r="BC29" s="1038"/>
      <c r="BD29" s="1038"/>
      <c r="BE29" s="972"/>
      <c r="BF29" s="972"/>
      <c r="BG29" s="972"/>
      <c r="BH29" s="972"/>
      <c r="BI29" s="973"/>
      <c r="BJ29" s="232"/>
      <c r="BK29" s="232"/>
      <c r="BL29" s="232"/>
      <c r="BM29" s="232"/>
      <c r="BN29" s="232"/>
      <c r="BO29" s="241"/>
      <c r="BP29" s="241"/>
      <c r="BQ29" s="238">
        <v>23</v>
      </c>
      <c r="BR29" s="239"/>
      <c r="BS29" s="989"/>
      <c r="BT29" s="990"/>
      <c r="BU29" s="990"/>
      <c r="BV29" s="990"/>
      <c r="BW29" s="990"/>
      <c r="BX29" s="990"/>
      <c r="BY29" s="990"/>
      <c r="BZ29" s="990"/>
      <c r="CA29" s="990"/>
      <c r="CB29" s="990"/>
      <c r="CC29" s="990"/>
      <c r="CD29" s="990"/>
      <c r="CE29" s="990"/>
      <c r="CF29" s="990"/>
      <c r="CG29" s="1011"/>
      <c r="CH29" s="986"/>
      <c r="CI29" s="987"/>
      <c r="CJ29" s="987"/>
      <c r="CK29" s="987"/>
      <c r="CL29" s="988"/>
      <c r="CM29" s="986"/>
      <c r="CN29" s="987"/>
      <c r="CO29" s="987"/>
      <c r="CP29" s="987"/>
      <c r="CQ29" s="988"/>
      <c r="CR29" s="986"/>
      <c r="CS29" s="987"/>
      <c r="CT29" s="987"/>
      <c r="CU29" s="987"/>
      <c r="CV29" s="988"/>
      <c r="CW29" s="986"/>
      <c r="CX29" s="987"/>
      <c r="CY29" s="987"/>
      <c r="CZ29" s="987"/>
      <c r="DA29" s="988"/>
      <c r="DB29" s="986"/>
      <c r="DC29" s="987"/>
      <c r="DD29" s="987"/>
      <c r="DE29" s="987"/>
      <c r="DF29" s="988"/>
      <c r="DG29" s="986"/>
      <c r="DH29" s="987"/>
      <c r="DI29" s="987"/>
      <c r="DJ29" s="987"/>
      <c r="DK29" s="988"/>
      <c r="DL29" s="986"/>
      <c r="DM29" s="987"/>
      <c r="DN29" s="987"/>
      <c r="DO29" s="987"/>
      <c r="DP29" s="988"/>
      <c r="DQ29" s="986"/>
      <c r="DR29" s="987"/>
      <c r="DS29" s="987"/>
      <c r="DT29" s="987"/>
      <c r="DU29" s="988"/>
      <c r="DV29" s="989"/>
      <c r="DW29" s="990"/>
      <c r="DX29" s="990"/>
      <c r="DY29" s="990"/>
      <c r="DZ29" s="991"/>
      <c r="EA29" s="230"/>
    </row>
    <row r="30" spans="1:131" ht="26.25" customHeight="1" x14ac:dyDescent="0.15">
      <c r="A30" s="242">
        <v>3</v>
      </c>
      <c r="B30" s="1027" t="s">
        <v>404</v>
      </c>
      <c r="C30" s="1028"/>
      <c r="D30" s="1028"/>
      <c r="E30" s="1028"/>
      <c r="F30" s="1028"/>
      <c r="G30" s="1028"/>
      <c r="H30" s="1028"/>
      <c r="I30" s="1028"/>
      <c r="J30" s="1028"/>
      <c r="K30" s="1028"/>
      <c r="L30" s="1028"/>
      <c r="M30" s="1028"/>
      <c r="N30" s="1028"/>
      <c r="O30" s="1028"/>
      <c r="P30" s="1029"/>
      <c r="Q30" s="1035">
        <v>1593</v>
      </c>
      <c r="R30" s="1036"/>
      <c r="S30" s="1036"/>
      <c r="T30" s="1036"/>
      <c r="U30" s="1036"/>
      <c r="V30" s="1036">
        <v>1523</v>
      </c>
      <c r="W30" s="1036"/>
      <c r="X30" s="1036"/>
      <c r="Y30" s="1036"/>
      <c r="Z30" s="1036"/>
      <c r="AA30" s="1036">
        <v>70</v>
      </c>
      <c r="AB30" s="1036"/>
      <c r="AC30" s="1036"/>
      <c r="AD30" s="1036"/>
      <c r="AE30" s="1037"/>
      <c r="AF30" s="1032">
        <v>70</v>
      </c>
      <c r="AG30" s="1033"/>
      <c r="AH30" s="1033"/>
      <c r="AI30" s="1033"/>
      <c r="AJ30" s="1034"/>
      <c r="AK30" s="980">
        <v>251</v>
      </c>
      <c r="AL30" s="971"/>
      <c r="AM30" s="971"/>
      <c r="AN30" s="971"/>
      <c r="AO30" s="971"/>
      <c r="AP30" s="971" t="s">
        <v>590</v>
      </c>
      <c r="AQ30" s="971"/>
      <c r="AR30" s="971"/>
      <c r="AS30" s="971"/>
      <c r="AT30" s="971"/>
      <c r="AU30" s="971" t="s">
        <v>590</v>
      </c>
      <c r="AV30" s="971"/>
      <c r="AW30" s="971"/>
      <c r="AX30" s="971"/>
      <c r="AY30" s="971"/>
      <c r="AZ30" s="1038"/>
      <c r="BA30" s="1038"/>
      <c r="BB30" s="1038"/>
      <c r="BC30" s="1038"/>
      <c r="BD30" s="1038"/>
      <c r="BE30" s="972"/>
      <c r="BF30" s="972"/>
      <c r="BG30" s="972"/>
      <c r="BH30" s="972"/>
      <c r="BI30" s="973"/>
      <c r="BJ30" s="232"/>
      <c r="BK30" s="232"/>
      <c r="BL30" s="232"/>
      <c r="BM30" s="232"/>
      <c r="BN30" s="232"/>
      <c r="BO30" s="241"/>
      <c r="BP30" s="241"/>
      <c r="BQ30" s="238">
        <v>24</v>
      </c>
      <c r="BR30" s="239"/>
      <c r="BS30" s="989"/>
      <c r="BT30" s="990"/>
      <c r="BU30" s="990"/>
      <c r="BV30" s="990"/>
      <c r="BW30" s="990"/>
      <c r="BX30" s="990"/>
      <c r="BY30" s="990"/>
      <c r="BZ30" s="990"/>
      <c r="CA30" s="990"/>
      <c r="CB30" s="990"/>
      <c r="CC30" s="990"/>
      <c r="CD30" s="990"/>
      <c r="CE30" s="990"/>
      <c r="CF30" s="990"/>
      <c r="CG30" s="1011"/>
      <c r="CH30" s="986"/>
      <c r="CI30" s="987"/>
      <c r="CJ30" s="987"/>
      <c r="CK30" s="987"/>
      <c r="CL30" s="988"/>
      <c r="CM30" s="986"/>
      <c r="CN30" s="987"/>
      <c r="CO30" s="987"/>
      <c r="CP30" s="987"/>
      <c r="CQ30" s="988"/>
      <c r="CR30" s="986"/>
      <c r="CS30" s="987"/>
      <c r="CT30" s="987"/>
      <c r="CU30" s="987"/>
      <c r="CV30" s="988"/>
      <c r="CW30" s="986"/>
      <c r="CX30" s="987"/>
      <c r="CY30" s="987"/>
      <c r="CZ30" s="987"/>
      <c r="DA30" s="988"/>
      <c r="DB30" s="986"/>
      <c r="DC30" s="987"/>
      <c r="DD30" s="987"/>
      <c r="DE30" s="987"/>
      <c r="DF30" s="988"/>
      <c r="DG30" s="986"/>
      <c r="DH30" s="987"/>
      <c r="DI30" s="987"/>
      <c r="DJ30" s="987"/>
      <c r="DK30" s="988"/>
      <c r="DL30" s="986"/>
      <c r="DM30" s="987"/>
      <c r="DN30" s="987"/>
      <c r="DO30" s="987"/>
      <c r="DP30" s="988"/>
      <c r="DQ30" s="986"/>
      <c r="DR30" s="987"/>
      <c r="DS30" s="987"/>
      <c r="DT30" s="987"/>
      <c r="DU30" s="988"/>
      <c r="DV30" s="989"/>
      <c r="DW30" s="990"/>
      <c r="DX30" s="990"/>
      <c r="DY30" s="990"/>
      <c r="DZ30" s="991"/>
      <c r="EA30" s="230"/>
    </row>
    <row r="31" spans="1:131" ht="26.25" customHeight="1" x14ac:dyDescent="0.15">
      <c r="A31" s="242">
        <v>4</v>
      </c>
      <c r="B31" s="1027" t="s">
        <v>405</v>
      </c>
      <c r="C31" s="1028"/>
      <c r="D31" s="1028"/>
      <c r="E31" s="1028"/>
      <c r="F31" s="1028"/>
      <c r="G31" s="1028"/>
      <c r="H31" s="1028"/>
      <c r="I31" s="1028"/>
      <c r="J31" s="1028"/>
      <c r="K31" s="1028"/>
      <c r="L31" s="1028"/>
      <c r="M31" s="1028"/>
      <c r="N31" s="1028"/>
      <c r="O31" s="1028"/>
      <c r="P31" s="1029"/>
      <c r="Q31" s="1035">
        <v>197</v>
      </c>
      <c r="R31" s="1036"/>
      <c r="S31" s="1036"/>
      <c r="T31" s="1036"/>
      <c r="U31" s="1036"/>
      <c r="V31" s="1036">
        <v>193</v>
      </c>
      <c r="W31" s="1036"/>
      <c r="X31" s="1036"/>
      <c r="Y31" s="1036"/>
      <c r="Z31" s="1036"/>
      <c r="AA31" s="1036">
        <v>4</v>
      </c>
      <c r="AB31" s="1036"/>
      <c r="AC31" s="1036"/>
      <c r="AD31" s="1036"/>
      <c r="AE31" s="1037"/>
      <c r="AF31" s="1032">
        <v>4</v>
      </c>
      <c r="AG31" s="1033"/>
      <c r="AH31" s="1033"/>
      <c r="AI31" s="1033"/>
      <c r="AJ31" s="1034"/>
      <c r="AK31" s="980">
        <v>73</v>
      </c>
      <c r="AL31" s="971"/>
      <c r="AM31" s="971"/>
      <c r="AN31" s="971"/>
      <c r="AO31" s="971"/>
      <c r="AP31" s="971" t="s">
        <v>590</v>
      </c>
      <c r="AQ31" s="971"/>
      <c r="AR31" s="971"/>
      <c r="AS31" s="971"/>
      <c r="AT31" s="971"/>
      <c r="AU31" s="971" t="s">
        <v>590</v>
      </c>
      <c r="AV31" s="971"/>
      <c r="AW31" s="971"/>
      <c r="AX31" s="971"/>
      <c r="AY31" s="971"/>
      <c r="AZ31" s="1038"/>
      <c r="BA31" s="1038"/>
      <c r="BB31" s="1038"/>
      <c r="BC31" s="1038"/>
      <c r="BD31" s="1038"/>
      <c r="BE31" s="972"/>
      <c r="BF31" s="972"/>
      <c r="BG31" s="972"/>
      <c r="BH31" s="972"/>
      <c r="BI31" s="973"/>
      <c r="BJ31" s="232"/>
      <c r="BK31" s="232"/>
      <c r="BL31" s="232"/>
      <c r="BM31" s="232"/>
      <c r="BN31" s="232"/>
      <c r="BO31" s="241"/>
      <c r="BP31" s="241"/>
      <c r="BQ31" s="238">
        <v>25</v>
      </c>
      <c r="BR31" s="239"/>
      <c r="BS31" s="989"/>
      <c r="BT31" s="990"/>
      <c r="BU31" s="990"/>
      <c r="BV31" s="990"/>
      <c r="BW31" s="990"/>
      <c r="BX31" s="990"/>
      <c r="BY31" s="990"/>
      <c r="BZ31" s="990"/>
      <c r="CA31" s="990"/>
      <c r="CB31" s="990"/>
      <c r="CC31" s="990"/>
      <c r="CD31" s="990"/>
      <c r="CE31" s="990"/>
      <c r="CF31" s="990"/>
      <c r="CG31" s="1011"/>
      <c r="CH31" s="986"/>
      <c r="CI31" s="987"/>
      <c r="CJ31" s="987"/>
      <c r="CK31" s="987"/>
      <c r="CL31" s="988"/>
      <c r="CM31" s="986"/>
      <c r="CN31" s="987"/>
      <c r="CO31" s="987"/>
      <c r="CP31" s="987"/>
      <c r="CQ31" s="988"/>
      <c r="CR31" s="986"/>
      <c r="CS31" s="987"/>
      <c r="CT31" s="987"/>
      <c r="CU31" s="987"/>
      <c r="CV31" s="988"/>
      <c r="CW31" s="986"/>
      <c r="CX31" s="987"/>
      <c r="CY31" s="987"/>
      <c r="CZ31" s="987"/>
      <c r="DA31" s="988"/>
      <c r="DB31" s="986"/>
      <c r="DC31" s="987"/>
      <c r="DD31" s="987"/>
      <c r="DE31" s="987"/>
      <c r="DF31" s="988"/>
      <c r="DG31" s="986"/>
      <c r="DH31" s="987"/>
      <c r="DI31" s="987"/>
      <c r="DJ31" s="987"/>
      <c r="DK31" s="988"/>
      <c r="DL31" s="986"/>
      <c r="DM31" s="987"/>
      <c r="DN31" s="987"/>
      <c r="DO31" s="987"/>
      <c r="DP31" s="988"/>
      <c r="DQ31" s="986"/>
      <c r="DR31" s="987"/>
      <c r="DS31" s="987"/>
      <c r="DT31" s="987"/>
      <c r="DU31" s="988"/>
      <c r="DV31" s="989"/>
      <c r="DW31" s="990"/>
      <c r="DX31" s="990"/>
      <c r="DY31" s="990"/>
      <c r="DZ31" s="991"/>
      <c r="EA31" s="230"/>
    </row>
    <row r="32" spans="1:131" ht="26.25" customHeight="1" x14ac:dyDescent="0.15">
      <c r="A32" s="242">
        <v>5</v>
      </c>
      <c r="B32" s="1027" t="s">
        <v>406</v>
      </c>
      <c r="C32" s="1028"/>
      <c r="D32" s="1028"/>
      <c r="E32" s="1028"/>
      <c r="F32" s="1028"/>
      <c r="G32" s="1028"/>
      <c r="H32" s="1028"/>
      <c r="I32" s="1028"/>
      <c r="J32" s="1028"/>
      <c r="K32" s="1028"/>
      <c r="L32" s="1028"/>
      <c r="M32" s="1028"/>
      <c r="N32" s="1028"/>
      <c r="O32" s="1028"/>
      <c r="P32" s="1029"/>
      <c r="Q32" s="1035">
        <v>388</v>
      </c>
      <c r="R32" s="1036"/>
      <c r="S32" s="1036"/>
      <c r="T32" s="1036"/>
      <c r="U32" s="1036"/>
      <c r="V32" s="1036">
        <v>318</v>
      </c>
      <c r="W32" s="1036"/>
      <c r="X32" s="1036"/>
      <c r="Y32" s="1036"/>
      <c r="Z32" s="1036"/>
      <c r="AA32" s="1036">
        <v>70</v>
      </c>
      <c r="AB32" s="1036"/>
      <c r="AC32" s="1036"/>
      <c r="AD32" s="1036"/>
      <c r="AE32" s="1037"/>
      <c r="AF32" s="1032">
        <v>203</v>
      </c>
      <c r="AG32" s="1033"/>
      <c r="AH32" s="1033"/>
      <c r="AI32" s="1033"/>
      <c r="AJ32" s="1034"/>
      <c r="AK32" s="980">
        <v>99</v>
      </c>
      <c r="AL32" s="971"/>
      <c r="AM32" s="971"/>
      <c r="AN32" s="971"/>
      <c r="AO32" s="971"/>
      <c r="AP32" s="971">
        <v>1690</v>
      </c>
      <c r="AQ32" s="971"/>
      <c r="AR32" s="971"/>
      <c r="AS32" s="971"/>
      <c r="AT32" s="971"/>
      <c r="AU32" s="971">
        <v>674</v>
      </c>
      <c r="AV32" s="971"/>
      <c r="AW32" s="971"/>
      <c r="AX32" s="971"/>
      <c r="AY32" s="971"/>
      <c r="AZ32" s="1038"/>
      <c r="BA32" s="1038"/>
      <c r="BB32" s="1038"/>
      <c r="BC32" s="1038"/>
      <c r="BD32" s="1038"/>
      <c r="BE32" s="972" t="s">
        <v>407</v>
      </c>
      <c r="BF32" s="972"/>
      <c r="BG32" s="972"/>
      <c r="BH32" s="972"/>
      <c r="BI32" s="973"/>
      <c r="BJ32" s="232"/>
      <c r="BK32" s="232"/>
      <c r="BL32" s="232"/>
      <c r="BM32" s="232"/>
      <c r="BN32" s="232"/>
      <c r="BO32" s="241"/>
      <c r="BP32" s="241"/>
      <c r="BQ32" s="238">
        <v>26</v>
      </c>
      <c r="BR32" s="239"/>
      <c r="BS32" s="989"/>
      <c r="BT32" s="990"/>
      <c r="BU32" s="990"/>
      <c r="BV32" s="990"/>
      <c r="BW32" s="990"/>
      <c r="BX32" s="990"/>
      <c r="BY32" s="990"/>
      <c r="BZ32" s="990"/>
      <c r="CA32" s="990"/>
      <c r="CB32" s="990"/>
      <c r="CC32" s="990"/>
      <c r="CD32" s="990"/>
      <c r="CE32" s="990"/>
      <c r="CF32" s="990"/>
      <c r="CG32" s="1011"/>
      <c r="CH32" s="986"/>
      <c r="CI32" s="987"/>
      <c r="CJ32" s="987"/>
      <c r="CK32" s="987"/>
      <c r="CL32" s="988"/>
      <c r="CM32" s="986"/>
      <c r="CN32" s="987"/>
      <c r="CO32" s="987"/>
      <c r="CP32" s="987"/>
      <c r="CQ32" s="988"/>
      <c r="CR32" s="986"/>
      <c r="CS32" s="987"/>
      <c r="CT32" s="987"/>
      <c r="CU32" s="987"/>
      <c r="CV32" s="988"/>
      <c r="CW32" s="986"/>
      <c r="CX32" s="987"/>
      <c r="CY32" s="987"/>
      <c r="CZ32" s="987"/>
      <c r="DA32" s="988"/>
      <c r="DB32" s="986"/>
      <c r="DC32" s="987"/>
      <c r="DD32" s="987"/>
      <c r="DE32" s="987"/>
      <c r="DF32" s="988"/>
      <c r="DG32" s="986"/>
      <c r="DH32" s="987"/>
      <c r="DI32" s="987"/>
      <c r="DJ32" s="987"/>
      <c r="DK32" s="988"/>
      <c r="DL32" s="986"/>
      <c r="DM32" s="987"/>
      <c r="DN32" s="987"/>
      <c r="DO32" s="987"/>
      <c r="DP32" s="988"/>
      <c r="DQ32" s="986"/>
      <c r="DR32" s="987"/>
      <c r="DS32" s="987"/>
      <c r="DT32" s="987"/>
      <c r="DU32" s="988"/>
      <c r="DV32" s="989"/>
      <c r="DW32" s="990"/>
      <c r="DX32" s="990"/>
      <c r="DY32" s="990"/>
      <c r="DZ32" s="991"/>
      <c r="EA32" s="230"/>
    </row>
    <row r="33" spans="1:131" ht="26.25" customHeight="1" x14ac:dyDescent="0.15">
      <c r="A33" s="242">
        <v>6</v>
      </c>
      <c r="B33" s="1027" t="s">
        <v>408</v>
      </c>
      <c r="C33" s="1028"/>
      <c r="D33" s="1028"/>
      <c r="E33" s="1028"/>
      <c r="F33" s="1028"/>
      <c r="G33" s="1028"/>
      <c r="H33" s="1028"/>
      <c r="I33" s="1028"/>
      <c r="J33" s="1028"/>
      <c r="K33" s="1028"/>
      <c r="L33" s="1028"/>
      <c r="M33" s="1028"/>
      <c r="N33" s="1028"/>
      <c r="O33" s="1028"/>
      <c r="P33" s="1029"/>
      <c r="Q33" s="1035">
        <v>891</v>
      </c>
      <c r="R33" s="1036"/>
      <c r="S33" s="1036"/>
      <c r="T33" s="1036"/>
      <c r="U33" s="1036"/>
      <c r="V33" s="1036">
        <v>895</v>
      </c>
      <c r="W33" s="1036"/>
      <c r="X33" s="1036"/>
      <c r="Y33" s="1036"/>
      <c r="Z33" s="1036"/>
      <c r="AA33" s="1036">
        <v>-4</v>
      </c>
      <c r="AB33" s="1036"/>
      <c r="AC33" s="1036"/>
      <c r="AD33" s="1036"/>
      <c r="AE33" s="1037"/>
      <c r="AF33" s="1032">
        <v>168</v>
      </c>
      <c r="AG33" s="1033"/>
      <c r="AH33" s="1033"/>
      <c r="AI33" s="1033"/>
      <c r="AJ33" s="1034"/>
      <c r="AK33" s="980">
        <v>208</v>
      </c>
      <c r="AL33" s="971"/>
      <c r="AM33" s="971"/>
      <c r="AN33" s="971"/>
      <c r="AO33" s="971"/>
      <c r="AP33" s="971">
        <v>221</v>
      </c>
      <c r="AQ33" s="971"/>
      <c r="AR33" s="971"/>
      <c r="AS33" s="971"/>
      <c r="AT33" s="971"/>
      <c r="AU33" s="971">
        <v>139</v>
      </c>
      <c r="AV33" s="971"/>
      <c r="AW33" s="971"/>
      <c r="AX33" s="971"/>
      <c r="AY33" s="971"/>
      <c r="AZ33" s="1038"/>
      <c r="BA33" s="1038"/>
      <c r="BB33" s="1038"/>
      <c r="BC33" s="1038"/>
      <c r="BD33" s="1038"/>
      <c r="BE33" s="972" t="s">
        <v>409</v>
      </c>
      <c r="BF33" s="972"/>
      <c r="BG33" s="972"/>
      <c r="BH33" s="972"/>
      <c r="BI33" s="973"/>
      <c r="BJ33" s="232"/>
      <c r="BK33" s="232"/>
      <c r="BL33" s="232"/>
      <c r="BM33" s="232"/>
      <c r="BN33" s="232"/>
      <c r="BO33" s="241"/>
      <c r="BP33" s="241"/>
      <c r="BQ33" s="238">
        <v>27</v>
      </c>
      <c r="BR33" s="239"/>
      <c r="BS33" s="989"/>
      <c r="BT33" s="990"/>
      <c r="BU33" s="990"/>
      <c r="BV33" s="990"/>
      <c r="BW33" s="990"/>
      <c r="BX33" s="990"/>
      <c r="BY33" s="990"/>
      <c r="BZ33" s="990"/>
      <c r="CA33" s="990"/>
      <c r="CB33" s="990"/>
      <c r="CC33" s="990"/>
      <c r="CD33" s="990"/>
      <c r="CE33" s="990"/>
      <c r="CF33" s="990"/>
      <c r="CG33" s="1011"/>
      <c r="CH33" s="986"/>
      <c r="CI33" s="987"/>
      <c r="CJ33" s="987"/>
      <c r="CK33" s="987"/>
      <c r="CL33" s="988"/>
      <c r="CM33" s="986"/>
      <c r="CN33" s="987"/>
      <c r="CO33" s="987"/>
      <c r="CP33" s="987"/>
      <c r="CQ33" s="988"/>
      <c r="CR33" s="986"/>
      <c r="CS33" s="987"/>
      <c r="CT33" s="987"/>
      <c r="CU33" s="987"/>
      <c r="CV33" s="988"/>
      <c r="CW33" s="986"/>
      <c r="CX33" s="987"/>
      <c r="CY33" s="987"/>
      <c r="CZ33" s="987"/>
      <c r="DA33" s="988"/>
      <c r="DB33" s="986"/>
      <c r="DC33" s="987"/>
      <c r="DD33" s="987"/>
      <c r="DE33" s="987"/>
      <c r="DF33" s="988"/>
      <c r="DG33" s="986"/>
      <c r="DH33" s="987"/>
      <c r="DI33" s="987"/>
      <c r="DJ33" s="987"/>
      <c r="DK33" s="988"/>
      <c r="DL33" s="986"/>
      <c r="DM33" s="987"/>
      <c r="DN33" s="987"/>
      <c r="DO33" s="987"/>
      <c r="DP33" s="988"/>
      <c r="DQ33" s="986"/>
      <c r="DR33" s="987"/>
      <c r="DS33" s="987"/>
      <c r="DT33" s="987"/>
      <c r="DU33" s="988"/>
      <c r="DV33" s="989"/>
      <c r="DW33" s="990"/>
      <c r="DX33" s="990"/>
      <c r="DY33" s="990"/>
      <c r="DZ33" s="991"/>
      <c r="EA33" s="230"/>
    </row>
    <row r="34" spans="1:131" ht="26.25" customHeight="1" x14ac:dyDescent="0.15">
      <c r="A34" s="242">
        <v>7</v>
      </c>
      <c r="B34" s="1027" t="s">
        <v>410</v>
      </c>
      <c r="C34" s="1028"/>
      <c r="D34" s="1028"/>
      <c r="E34" s="1028"/>
      <c r="F34" s="1028"/>
      <c r="G34" s="1028"/>
      <c r="H34" s="1028"/>
      <c r="I34" s="1028"/>
      <c r="J34" s="1028"/>
      <c r="K34" s="1028"/>
      <c r="L34" s="1028"/>
      <c r="M34" s="1028"/>
      <c r="N34" s="1028"/>
      <c r="O34" s="1028"/>
      <c r="P34" s="1029"/>
      <c r="Q34" s="1035">
        <v>139</v>
      </c>
      <c r="R34" s="1036"/>
      <c r="S34" s="1036"/>
      <c r="T34" s="1036"/>
      <c r="U34" s="1036"/>
      <c r="V34" s="1036">
        <v>123</v>
      </c>
      <c r="W34" s="1036"/>
      <c r="X34" s="1036"/>
      <c r="Y34" s="1036"/>
      <c r="Z34" s="1036"/>
      <c r="AA34" s="1036">
        <v>16</v>
      </c>
      <c r="AB34" s="1036"/>
      <c r="AC34" s="1036"/>
      <c r="AD34" s="1036"/>
      <c r="AE34" s="1037"/>
      <c r="AF34" s="1032">
        <v>24</v>
      </c>
      <c r="AG34" s="1033"/>
      <c r="AH34" s="1033"/>
      <c r="AI34" s="1033"/>
      <c r="AJ34" s="1034"/>
      <c r="AK34" s="980">
        <v>42</v>
      </c>
      <c r="AL34" s="971"/>
      <c r="AM34" s="971"/>
      <c r="AN34" s="971"/>
      <c r="AO34" s="971"/>
      <c r="AP34" s="971">
        <v>315</v>
      </c>
      <c r="AQ34" s="971"/>
      <c r="AR34" s="971"/>
      <c r="AS34" s="971"/>
      <c r="AT34" s="971"/>
      <c r="AU34" s="971">
        <v>315</v>
      </c>
      <c r="AV34" s="971"/>
      <c r="AW34" s="971"/>
      <c r="AX34" s="971"/>
      <c r="AY34" s="971"/>
      <c r="AZ34" s="1038"/>
      <c r="BA34" s="1038"/>
      <c r="BB34" s="1038"/>
      <c r="BC34" s="1038"/>
      <c r="BD34" s="1038"/>
      <c r="BE34" s="972" t="s">
        <v>411</v>
      </c>
      <c r="BF34" s="972"/>
      <c r="BG34" s="972"/>
      <c r="BH34" s="972"/>
      <c r="BI34" s="973"/>
      <c r="BJ34" s="232"/>
      <c r="BK34" s="232"/>
      <c r="BL34" s="232"/>
      <c r="BM34" s="232"/>
      <c r="BN34" s="232"/>
      <c r="BO34" s="241"/>
      <c r="BP34" s="241"/>
      <c r="BQ34" s="238">
        <v>28</v>
      </c>
      <c r="BR34" s="239"/>
      <c r="BS34" s="989"/>
      <c r="BT34" s="990"/>
      <c r="BU34" s="990"/>
      <c r="BV34" s="990"/>
      <c r="BW34" s="990"/>
      <c r="BX34" s="990"/>
      <c r="BY34" s="990"/>
      <c r="BZ34" s="990"/>
      <c r="CA34" s="990"/>
      <c r="CB34" s="990"/>
      <c r="CC34" s="990"/>
      <c r="CD34" s="990"/>
      <c r="CE34" s="990"/>
      <c r="CF34" s="990"/>
      <c r="CG34" s="1011"/>
      <c r="CH34" s="986"/>
      <c r="CI34" s="987"/>
      <c r="CJ34" s="987"/>
      <c r="CK34" s="987"/>
      <c r="CL34" s="988"/>
      <c r="CM34" s="986"/>
      <c r="CN34" s="987"/>
      <c r="CO34" s="987"/>
      <c r="CP34" s="987"/>
      <c r="CQ34" s="988"/>
      <c r="CR34" s="986"/>
      <c r="CS34" s="987"/>
      <c r="CT34" s="987"/>
      <c r="CU34" s="987"/>
      <c r="CV34" s="988"/>
      <c r="CW34" s="986"/>
      <c r="CX34" s="987"/>
      <c r="CY34" s="987"/>
      <c r="CZ34" s="987"/>
      <c r="DA34" s="988"/>
      <c r="DB34" s="986"/>
      <c r="DC34" s="987"/>
      <c r="DD34" s="987"/>
      <c r="DE34" s="987"/>
      <c r="DF34" s="988"/>
      <c r="DG34" s="986"/>
      <c r="DH34" s="987"/>
      <c r="DI34" s="987"/>
      <c r="DJ34" s="987"/>
      <c r="DK34" s="988"/>
      <c r="DL34" s="986"/>
      <c r="DM34" s="987"/>
      <c r="DN34" s="987"/>
      <c r="DO34" s="987"/>
      <c r="DP34" s="988"/>
      <c r="DQ34" s="986"/>
      <c r="DR34" s="987"/>
      <c r="DS34" s="987"/>
      <c r="DT34" s="987"/>
      <c r="DU34" s="988"/>
      <c r="DV34" s="989"/>
      <c r="DW34" s="990"/>
      <c r="DX34" s="990"/>
      <c r="DY34" s="990"/>
      <c r="DZ34" s="991"/>
      <c r="EA34" s="230"/>
    </row>
    <row r="35" spans="1:131" ht="26.25" customHeight="1" x14ac:dyDescent="0.15">
      <c r="A35" s="242">
        <v>8</v>
      </c>
      <c r="B35" s="1027" t="s">
        <v>412</v>
      </c>
      <c r="C35" s="1028"/>
      <c r="D35" s="1028"/>
      <c r="E35" s="1028"/>
      <c r="F35" s="1028"/>
      <c r="G35" s="1028"/>
      <c r="H35" s="1028"/>
      <c r="I35" s="1028"/>
      <c r="J35" s="1028"/>
      <c r="K35" s="1028"/>
      <c r="L35" s="1028"/>
      <c r="M35" s="1028"/>
      <c r="N35" s="1028"/>
      <c r="O35" s="1028"/>
      <c r="P35" s="1029"/>
      <c r="Q35" s="1035">
        <v>65</v>
      </c>
      <c r="R35" s="1036"/>
      <c r="S35" s="1036"/>
      <c r="T35" s="1036"/>
      <c r="U35" s="1036"/>
      <c r="V35" s="1036">
        <v>60</v>
      </c>
      <c r="W35" s="1036"/>
      <c r="X35" s="1036"/>
      <c r="Y35" s="1036"/>
      <c r="Z35" s="1036"/>
      <c r="AA35" s="1036">
        <v>5</v>
      </c>
      <c r="AB35" s="1036"/>
      <c r="AC35" s="1036"/>
      <c r="AD35" s="1036"/>
      <c r="AE35" s="1037"/>
      <c r="AF35" s="1032">
        <v>5</v>
      </c>
      <c r="AG35" s="1033"/>
      <c r="AH35" s="1033"/>
      <c r="AI35" s="1033"/>
      <c r="AJ35" s="1034"/>
      <c r="AK35" s="980">
        <v>20</v>
      </c>
      <c r="AL35" s="971"/>
      <c r="AM35" s="971"/>
      <c r="AN35" s="971"/>
      <c r="AO35" s="971"/>
      <c r="AP35" s="971">
        <v>135</v>
      </c>
      <c r="AQ35" s="971"/>
      <c r="AR35" s="971"/>
      <c r="AS35" s="971"/>
      <c r="AT35" s="971"/>
      <c r="AU35" s="971">
        <v>42</v>
      </c>
      <c r="AV35" s="971"/>
      <c r="AW35" s="971"/>
      <c r="AX35" s="971"/>
      <c r="AY35" s="971"/>
      <c r="AZ35" s="1038"/>
      <c r="BA35" s="1038"/>
      <c r="BB35" s="1038"/>
      <c r="BC35" s="1038"/>
      <c r="BD35" s="1038"/>
      <c r="BE35" s="972" t="s">
        <v>413</v>
      </c>
      <c r="BF35" s="972"/>
      <c r="BG35" s="972"/>
      <c r="BH35" s="972"/>
      <c r="BI35" s="973"/>
      <c r="BJ35" s="232"/>
      <c r="BK35" s="232"/>
      <c r="BL35" s="232"/>
      <c r="BM35" s="232"/>
      <c r="BN35" s="232"/>
      <c r="BO35" s="241"/>
      <c r="BP35" s="241"/>
      <c r="BQ35" s="238">
        <v>29</v>
      </c>
      <c r="BR35" s="239"/>
      <c r="BS35" s="989"/>
      <c r="BT35" s="990"/>
      <c r="BU35" s="990"/>
      <c r="BV35" s="990"/>
      <c r="BW35" s="990"/>
      <c r="BX35" s="990"/>
      <c r="BY35" s="990"/>
      <c r="BZ35" s="990"/>
      <c r="CA35" s="990"/>
      <c r="CB35" s="990"/>
      <c r="CC35" s="990"/>
      <c r="CD35" s="990"/>
      <c r="CE35" s="990"/>
      <c r="CF35" s="990"/>
      <c r="CG35" s="1011"/>
      <c r="CH35" s="986"/>
      <c r="CI35" s="987"/>
      <c r="CJ35" s="987"/>
      <c r="CK35" s="987"/>
      <c r="CL35" s="988"/>
      <c r="CM35" s="986"/>
      <c r="CN35" s="987"/>
      <c r="CO35" s="987"/>
      <c r="CP35" s="987"/>
      <c r="CQ35" s="988"/>
      <c r="CR35" s="986"/>
      <c r="CS35" s="987"/>
      <c r="CT35" s="987"/>
      <c r="CU35" s="987"/>
      <c r="CV35" s="988"/>
      <c r="CW35" s="986"/>
      <c r="CX35" s="987"/>
      <c r="CY35" s="987"/>
      <c r="CZ35" s="987"/>
      <c r="DA35" s="988"/>
      <c r="DB35" s="986"/>
      <c r="DC35" s="987"/>
      <c r="DD35" s="987"/>
      <c r="DE35" s="987"/>
      <c r="DF35" s="988"/>
      <c r="DG35" s="986"/>
      <c r="DH35" s="987"/>
      <c r="DI35" s="987"/>
      <c r="DJ35" s="987"/>
      <c r="DK35" s="988"/>
      <c r="DL35" s="986"/>
      <c r="DM35" s="987"/>
      <c r="DN35" s="987"/>
      <c r="DO35" s="987"/>
      <c r="DP35" s="988"/>
      <c r="DQ35" s="986"/>
      <c r="DR35" s="987"/>
      <c r="DS35" s="987"/>
      <c r="DT35" s="987"/>
      <c r="DU35" s="988"/>
      <c r="DV35" s="989"/>
      <c r="DW35" s="990"/>
      <c r="DX35" s="990"/>
      <c r="DY35" s="990"/>
      <c r="DZ35" s="991"/>
      <c r="EA35" s="230"/>
    </row>
    <row r="36" spans="1:131" ht="26.25" customHeight="1" x14ac:dyDescent="0.15">
      <c r="A36" s="242">
        <v>9</v>
      </c>
      <c r="B36" s="1027"/>
      <c r="C36" s="1028"/>
      <c r="D36" s="1028"/>
      <c r="E36" s="1028"/>
      <c r="F36" s="1028"/>
      <c r="G36" s="1028"/>
      <c r="H36" s="1028"/>
      <c r="I36" s="1028"/>
      <c r="J36" s="1028"/>
      <c r="K36" s="1028"/>
      <c r="L36" s="1028"/>
      <c r="M36" s="1028"/>
      <c r="N36" s="1028"/>
      <c r="O36" s="1028"/>
      <c r="P36" s="1029"/>
      <c r="Q36" s="1035"/>
      <c r="R36" s="1036"/>
      <c r="S36" s="1036"/>
      <c r="T36" s="1036"/>
      <c r="U36" s="1036"/>
      <c r="V36" s="1036"/>
      <c r="W36" s="1036"/>
      <c r="X36" s="1036"/>
      <c r="Y36" s="1036"/>
      <c r="Z36" s="1036"/>
      <c r="AA36" s="1036"/>
      <c r="AB36" s="1036"/>
      <c r="AC36" s="1036"/>
      <c r="AD36" s="1036"/>
      <c r="AE36" s="1037"/>
      <c r="AF36" s="1032"/>
      <c r="AG36" s="1033"/>
      <c r="AH36" s="1033"/>
      <c r="AI36" s="1033"/>
      <c r="AJ36" s="1034"/>
      <c r="AK36" s="980"/>
      <c r="AL36" s="971"/>
      <c r="AM36" s="971"/>
      <c r="AN36" s="971"/>
      <c r="AO36" s="971"/>
      <c r="AP36" s="971"/>
      <c r="AQ36" s="971"/>
      <c r="AR36" s="971"/>
      <c r="AS36" s="971"/>
      <c r="AT36" s="971"/>
      <c r="AU36" s="971"/>
      <c r="AV36" s="971"/>
      <c r="AW36" s="971"/>
      <c r="AX36" s="971"/>
      <c r="AY36" s="971"/>
      <c r="AZ36" s="1038"/>
      <c r="BA36" s="1038"/>
      <c r="BB36" s="1038"/>
      <c r="BC36" s="1038"/>
      <c r="BD36" s="1038"/>
      <c r="BE36" s="972"/>
      <c r="BF36" s="972"/>
      <c r="BG36" s="972"/>
      <c r="BH36" s="972"/>
      <c r="BI36" s="973"/>
      <c r="BJ36" s="232"/>
      <c r="BK36" s="232"/>
      <c r="BL36" s="232"/>
      <c r="BM36" s="232"/>
      <c r="BN36" s="232"/>
      <c r="BO36" s="241"/>
      <c r="BP36" s="241"/>
      <c r="BQ36" s="238">
        <v>30</v>
      </c>
      <c r="BR36" s="239"/>
      <c r="BS36" s="989"/>
      <c r="BT36" s="990"/>
      <c r="BU36" s="990"/>
      <c r="BV36" s="990"/>
      <c r="BW36" s="990"/>
      <c r="BX36" s="990"/>
      <c r="BY36" s="990"/>
      <c r="BZ36" s="990"/>
      <c r="CA36" s="990"/>
      <c r="CB36" s="990"/>
      <c r="CC36" s="990"/>
      <c r="CD36" s="990"/>
      <c r="CE36" s="990"/>
      <c r="CF36" s="990"/>
      <c r="CG36" s="1011"/>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230"/>
    </row>
    <row r="37" spans="1:131" ht="26.25" customHeight="1" x14ac:dyDescent="0.15">
      <c r="A37" s="242">
        <v>10</v>
      </c>
      <c r="B37" s="1027"/>
      <c r="C37" s="1028"/>
      <c r="D37" s="1028"/>
      <c r="E37" s="1028"/>
      <c r="F37" s="1028"/>
      <c r="G37" s="1028"/>
      <c r="H37" s="1028"/>
      <c r="I37" s="1028"/>
      <c r="J37" s="1028"/>
      <c r="K37" s="1028"/>
      <c r="L37" s="1028"/>
      <c r="M37" s="1028"/>
      <c r="N37" s="1028"/>
      <c r="O37" s="1028"/>
      <c r="P37" s="1029"/>
      <c r="Q37" s="1035"/>
      <c r="R37" s="1036"/>
      <c r="S37" s="1036"/>
      <c r="T37" s="1036"/>
      <c r="U37" s="1036"/>
      <c r="V37" s="1036"/>
      <c r="W37" s="1036"/>
      <c r="X37" s="1036"/>
      <c r="Y37" s="1036"/>
      <c r="Z37" s="1036"/>
      <c r="AA37" s="1036"/>
      <c r="AB37" s="1036"/>
      <c r="AC37" s="1036"/>
      <c r="AD37" s="1036"/>
      <c r="AE37" s="1037"/>
      <c r="AF37" s="1032"/>
      <c r="AG37" s="1033"/>
      <c r="AH37" s="1033"/>
      <c r="AI37" s="1033"/>
      <c r="AJ37" s="1034"/>
      <c r="AK37" s="980"/>
      <c r="AL37" s="971"/>
      <c r="AM37" s="971"/>
      <c r="AN37" s="971"/>
      <c r="AO37" s="971"/>
      <c r="AP37" s="971"/>
      <c r="AQ37" s="971"/>
      <c r="AR37" s="971"/>
      <c r="AS37" s="971"/>
      <c r="AT37" s="971"/>
      <c r="AU37" s="971"/>
      <c r="AV37" s="971"/>
      <c r="AW37" s="971"/>
      <c r="AX37" s="971"/>
      <c r="AY37" s="971"/>
      <c r="AZ37" s="1038"/>
      <c r="BA37" s="1038"/>
      <c r="BB37" s="1038"/>
      <c r="BC37" s="1038"/>
      <c r="BD37" s="1038"/>
      <c r="BE37" s="972"/>
      <c r="BF37" s="972"/>
      <c r="BG37" s="972"/>
      <c r="BH37" s="972"/>
      <c r="BI37" s="973"/>
      <c r="BJ37" s="232"/>
      <c r="BK37" s="232"/>
      <c r="BL37" s="232"/>
      <c r="BM37" s="232"/>
      <c r="BN37" s="232"/>
      <c r="BO37" s="241"/>
      <c r="BP37" s="241"/>
      <c r="BQ37" s="238">
        <v>31</v>
      </c>
      <c r="BR37" s="239"/>
      <c r="BS37" s="989"/>
      <c r="BT37" s="990"/>
      <c r="BU37" s="990"/>
      <c r="BV37" s="990"/>
      <c r="BW37" s="990"/>
      <c r="BX37" s="990"/>
      <c r="BY37" s="990"/>
      <c r="BZ37" s="990"/>
      <c r="CA37" s="990"/>
      <c r="CB37" s="990"/>
      <c r="CC37" s="990"/>
      <c r="CD37" s="990"/>
      <c r="CE37" s="990"/>
      <c r="CF37" s="990"/>
      <c r="CG37" s="1011"/>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230"/>
    </row>
    <row r="38" spans="1:131" ht="26.25" customHeight="1" x14ac:dyDescent="0.15">
      <c r="A38" s="242">
        <v>11</v>
      </c>
      <c r="B38" s="1027"/>
      <c r="C38" s="1028"/>
      <c r="D38" s="1028"/>
      <c r="E38" s="1028"/>
      <c r="F38" s="1028"/>
      <c r="G38" s="1028"/>
      <c r="H38" s="1028"/>
      <c r="I38" s="1028"/>
      <c r="J38" s="1028"/>
      <c r="K38" s="1028"/>
      <c r="L38" s="1028"/>
      <c r="M38" s="1028"/>
      <c r="N38" s="1028"/>
      <c r="O38" s="1028"/>
      <c r="P38" s="1029"/>
      <c r="Q38" s="1035"/>
      <c r="R38" s="1036"/>
      <c r="S38" s="1036"/>
      <c r="T38" s="1036"/>
      <c r="U38" s="1036"/>
      <c r="V38" s="1036"/>
      <c r="W38" s="1036"/>
      <c r="X38" s="1036"/>
      <c r="Y38" s="1036"/>
      <c r="Z38" s="1036"/>
      <c r="AA38" s="1036"/>
      <c r="AB38" s="1036"/>
      <c r="AC38" s="1036"/>
      <c r="AD38" s="1036"/>
      <c r="AE38" s="1037"/>
      <c r="AF38" s="1032"/>
      <c r="AG38" s="1033"/>
      <c r="AH38" s="1033"/>
      <c r="AI38" s="1033"/>
      <c r="AJ38" s="1034"/>
      <c r="AK38" s="980"/>
      <c r="AL38" s="971"/>
      <c r="AM38" s="971"/>
      <c r="AN38" s="971"/>
      <c r="AO38" s="971"/>
      <c r="AP38" s="971"/>
      <c r="AQ38" s="971"/>
      <c r="AR38" s="971"/>
      <c r="AS38" s="971"/>
      <c r="AT38" s="971"/>
      <c r="AU38" s="971"/>
      <c r="AV38" s="971"/>
      <c r="AW38" s="971"/>
      <c r="AX38" s="971"/>
      <c r="AY38" s="971"/>
      <c r="AZ38" s="1038"/>
      <c r="BA38" s="1038"/>
      <c r="BB38" s="1038"/>
      <c r="BC38" s="1038"/>
      <c r="BD38" s="1038"/>
      <c r="BE38" s="972"/>
      <c r="BF38" s="972"/>
      <c r="BG38" s="972"/>
      <c r="BH38" s="972"/>
      <c r="BI38" s="973"/>
      <c r="BJ38" s="232"/>
      <c r="BK38" s="232"/>
      <c r="BL38" s="232"/>
      <c r="BM38" s="232"/>
      <c r="BN38" s="232"/>
      <c r="BO38" s="241"/>
      <c r="BP38" s="241"/>
      <c r="BQ38" s="238">
        <v>32</v>
      </c>
      <c r="BR38" s="239"/>
      <c r="BS38" s="989"/>
      <c r="BT38" s="990"/>
      <c r="BU38" s="990"/>
      <c r="BV38" s="990"/>
      <c r="BW38" s="990"/>
      <c r="BX38" s="990"/>
      <c r="BY38" s="990"/>
      <c r="BZ38" s="990"/>
      <c r="CA38" s="990"/>
      <c r="CB38" s="990"/>
      <c r="CC38" s="990"/>
      <c r="CD38" s="990"/>
      <c r="CE38" s="990"/>
      <c r="CF38" s="990"/>
      <c r="CG38" s="1011"/>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230"/>
    </row>
    <row r="39" spans="1:131" ht="26.25" customHeight="1" x14ac:dyDescent="0.15">
      <c r="A39" s="242">
        <v>12</v>
      </c>
      <c r="B39" s="1027"/>
      <c r="C39" s="1028"/>
      <c r="D39" s="1028"/>
      <c r="E39" s="1028"/>
      <c r="F39" s="1028"/>
      <c r="G39" s="1028"/>
      <c r="H39" s="1028"/>
      <c r="I39" s="1028"/>
      <c r="J39" s="1028"/>
      <c r="K39" s="1028"/>
      <c r="L39" s="1028"/>
      <c r="M39" s="1028"/>
      <c r="N39" s="1028"/>
      <c r="O39" s="1028"/>
      <c r="P39" s="1029"/>
      <c r="Q39" s="1035"/>
      <c r="R39" s="1036"/>
      <c r="S39" s="1036"/>
      <c r="T39" s="1036"/>
      <c r="U39" s="1036"/>
      <c r="V39" s="1036"/>
      <c r="W39" s="1036"/>
      <c r="X39" s="1036"/>
      <c r="Y39" s="1036"/>
      <c r="Z39" s="1036"/>
      <c r="AA39" s="1036"/>
      <c r="AB39" s="1036"/>
      <c r="AC39" s="1036"/>
      <c r="AD39" s="1036"/>
      <c r="AE39" s="1037"/>
      <c r="AF39" s="1032"/>
      <c r="AG39" s="1033"/>
      <c r="AH39" s="1033"/>
      <c r="AI39" s="1033"/>
      <c r="AJ39" s="1034"/>
      <c r="AK39" s="980"/>
      <c r="AL39" s="971"/>
      <c r="AM39" s="971"/>
      <c r="AN39" s="971"/>
      <c r="AO39" s="971"/>
      <c r="AP39" s="971"/>
      <c r="AQ39" s="971"/>
      <c r="AR39" s="971"/>
      <c r="AS39" s="971"/>
      <c r="AT39" s="971"/>
      <c r="AU39" s="971"/>
      <c r="AV39" s="971"/>
      <c r="AW39" s="971"/>
      <c r="AX39" s="971"/>
      <c r="AY39" s="971"/>
      <c r="AZ39" s="1038"/>
      <c r="BA39" s="1038"/>
      <c r="BB39" s="1038"/>
      <c r="BC39" s="1038"/>
      <c r="BD39" s="1038"/>
      <c r="BE39" s="972"/>
      <c r="BF39" s="972"/>
      <c r="BG39" s="972"/>
      <c r="BH39" s="972"/>
      <c r="BI39" s="973"/>
      <c r="BJ39" s="232"/>
      <c r="BK39" s="232"/>
      <c r="BL39" s="232"/>
      <c r="BM39" s="232"/>
      <c r="BN39" s="232"/>
      <c r="BO39" s="241"/>
      <c r="BP39" s="241"/>
      <c r="BQ39" s="238">
        <v>33</v>
      </c>
      <c r="BR39" s="239"/>
      <c r="BS39" s="989"/>
      <c r="BT39" s="990"/>
      <c r="BU39" s="990"/>
      <c r="BV39" s="990"/>
      <c r="BW39" s="990"/>
      <c r="BX39" s="990"/>
      <c r="BY39" s="990"/>
      <c r="BZ39" s="990"/>
      <c r="CA39" s="990"/>
      <c r="CB39" s="990"/>
      <c r="CC39" s="990"/>
      <c r="CD39" s="990"/>
      <c r="CE39" s="990"/>
      <c r="CF39" s="990"/>
      <c r="CG39" s="1011"/>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230"/>
    </row>
    <row r="40" spans="1:131" ht="26.25" customHeight="1" x14ac:dyDescent="0.15">
      <c r="A40" s="238">
        <v>13</v>
      </c>
      <c r="B40" s="1027"/>
      <c r="C40" s="1028"/>
      <c r="D40" s="1028"/>
      <c r="E40" s="1028"/>
      <c r="F40" s="1028"/>
      <c r="G40" s="1028"/>
      <c r="H40" s="1028"/>
      <c r="I40" s="1028"/>
      <c r="J40" s="1028"/>
      <c r="K40" s="1028"/>
      <c r="L40" s="1028"/>
      <c r="M40" s="1028"/>
      <c r="N40" s="1028"/>
      <c r="O40" s="1028"/>
      <c r="P40" s="1029"/>
      <c r="Q40" s="1035"/>
      <c r="R40" s="1036"/>
      <c r="S40" s="1036"/>
      <c r="T40" s="1036"/>
      <c r="U40" s="1036"/>
      <c r="V40" s="1036"/>
      <c r="W40" s="1036"/>
      <c r="X40" s="1036"/>
      <c r="Y40" s="1036"/>
      <c r="Z40" s="1036"/>
      <c r="AA40" s="1036"/>
      <c r="AB40" s="1036"/>
      <c r="AC40" s="1036"/>
      <c r="AD40" s="1036"/>
      <c r="AE40" s="1037"/>
      <c r="AF40" s="1032"/>
      <c r="AG40" s="1033"/>
      <c r="AH40" s="1033"/>
      <c r="AI40" s="1033"/>
      <c r="AJ40" s="1034"/>
      <c r="AK40" s="980"/>
      <c r="AL40" s="971"/>
      <c r="AM40" s="971"/>
      <c r="AN40" s="971"/>
      <c r="AO40" s="971"/>
      <c r="AP40" s="971"/>
      <c r="AQ40" s="971"/>
      <c r="AR40" s="971"/>
      <c r="AS40" s="971"/>
      <c r="AT40" s="971"/>
      <c r="AU40" s="971"/>
      <c r="AV40" s="971"/>
      <c r="AW40" s="971"/>
      <c r="AX40" s="971"/>
      <c r="AY40" s="971"/>
      <c r="AZ40" s="1038"/>
      <c r="BA40" s="1038"/>
      <c r="BB40" s="1038"/>
      <c r="BC40" s="1038"/>
      <c r="BD40" s="1038"/>
      <c r="BE40" s="972"/>
      <c r="BF40" s="972"/>
      <c r="BG40" s="972"/>
      <c r="BH40" s="972"/>
      <c r="BI40" s="973"/>
      <c r="BJ40" s="232"/>
      <c r="BK40" s="232"/>
      <c r="BL40" s="232"/>
      <c r="BM40" s="232"/>
      <c r="BN40" s="232"/>
      <c r="BO40" s="241"/>
      <c r="BP40" s="241"/>
      <c r="BQ40" s="238">
        <v>34</v>
      </c>
      <c r="BR40" s="239"/>
      <c r="BS40" s="989"/>
      <c r="BT40" s="990"/>
      <c r="BU40" s="990"/>
      <c r="BV40" s="990"/>
      <c r="BW40" s="990"/>
      <c r="BX40" s="990"/>
      <c r="BY40" s="990"/>
      <c r="BZ40" s="990"/>
      <c r="CA40" s="990"/>
      <c r="CB40" s="990"/>
      <c r="CC40" s="990"/>
      <c r="CD40" s="990"/>
      <c r="CE40" s="990"/>
      <c r="CF40" s="990"/>
      <c r="CG40" s="1011"/>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230"/>
    </row>
    <row r="41" spans="1:131" ht="26.25" customHeight="1" x14ac:dyDescent="0.15">
      <c r="A41" s="238">
        <v>14</v>
      </c>
      <c r="B41" s="1027"/>
      <c r="C41" s="1028"/>
      <c r="D41" s="1028"/>
      <c r="E41" s="1028"/>
      <c r="F41" s="1028"/>
      <c r="G41" s="1028"/>
      <c r="H41" s="1028"/>
      <c r="I41" s="1028"/>
      <c r="J41" s="1028"/>
      <c r="K41" s="1028"/>
      <c r="L41" s="1028"/>
      <c r="M41" s="1028"/>
      <c r="N41" s="1028"/>
      <c r="O41" s="1028"/>
      <c r="P41" s="1029"/>
      <c r="Q41" s="1035"/>
      <c r="R41" s="1036"/>
      <c r="S41" s="1036"/>
      <c r="T41" s="1036"/>
      <c r="U41" s="1036"/>
      <c r="V41" s="1036"/>
      <c r="W41" s="1036"/>
      <c r="X41" s="1036"/>
      <c r="Y41" s="1036"/>
      <c r="Z41" s="1036"/>
      <c r="AA41" s="1036"/>
      <c r="AB41" s="1036"/>
      <c r="AC41" s="1036"/>
      <c r="AD41" s="1036"/>
      <c r="AE41" s="1037"/>
      <c r="AF41" s="1032"/>
      <c r="AG41" s="1033"/>
      <c r="AH41" s="1033"/>
      <c r="AI41" s="1033"/>
      <c r="AJ41" s="1034"/>
      <c r="AK41" s="980"/>
      <c r="AL41" s="971"/>
      <c r="AM41" s="971"/>
      <c r="AN41" s="971"/>
      <c r="AO41" s="971"/>
      <c r="AP41" s="971"/>
      <c r="AQ41" s="971"/>
      <c r="AR41" s="971"/>
      <c r="AS41" s="971"/>
      <c r="AT41" s="971"/>
      <c r="AU41" s="971"/>
      <c r="AV41" s="971"/>
      <c r="AW41" s="971"/>
      <c r="AX41" s="971"/>
      <c r="AY41" s="971"/>
      <c r="AZ41" s="1038"/>
      <c r="BA41" s="1038"/>
      <c r="BB41" s="1038"/>
      <c r="BC41" s="1038"/>
      <c r="BD41" s="1038"/>
      <c r="BE41" s="972"/>
      <c r="BF41" s="972"/>
      <c r="BG41" s="972"/>
      <c r="BH41" s="972"/>
      <c r="BI41" s="973"/>
      <c r="BJ41" s="232"/>
      <c r="BK41" s="232"/>
      <c r="BL41" s="232"/>
      <c r="BM41" s="232"/>
      <c r="BN41" s="232"/>
      <c r="BO41" s="241"/>
      <c r="BP41" s="241"/>
      <c r="BQ41" s="238">
        <v>35</v>
      </c>
      <c r="BR41" s="239"/>
      <c r="BS41" s="989"/>
      <c r="BT41" s="990"/>
      <c r="BU41" s="990"/>
      <c r="BV41" s="990"/>
      <c r="BW41" s="990"/>
      <c r="BX41" s="990"/>
      <c r="BY41" s="990"/>
      <c r="BZ41" s="990"/>
      <c r="CA41" s="990"/>
      <c r="CB41" s="990"/>
      <c r="CC41" s="990"/>
      <c r="CD41" s="990"/>
      <c r="CE41" s="990"/>
      <c r="CF41" s="990"/>
      <c r="CG41" s="1011"/>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230"/>
    </row>
    <row r="42" spans="1:131" ht="26.25" customHeight="1" x14ac:dyDescent="0.15">
      <c r="A42" s="238">
        <v>15</v>
      </c>
      <c r="B42" s="1027"/>
      <c r="C42" s="1028"/>
      <c r="D42" s="1028"/>
      <c r="E42" s="1028"/>
      <c r="F42" s="1028"/>
      <c r="G42" s="1028"/>
      <c r="H42" s="1028"/>
      <c r="I42" s="1028"/>
      <c r="J42" s="1028"/>
      <c r="K42" s="1028"/>
      <c r="L42" s="1028"/>
      <c r="M42" s="1028"/>
      <c r="N42" s="1028"/>
      <c r="O42" s="1028"/>
      <c r="P42" s="1029"/>
      <c r="Q42" s="1035"/>
      <c r="R42" s="1036"/>
      <c r="S42" s="1036"/>
      <c r="T42" s="1036"/>
      <c r="U42" s="1036"/>
      <c r="V42" s="1036"/>
      <c r="W42" s="1036"/>
      <c r="X42" s="1036"/>
      <c r="Y42" s="1036"/>
      <c r="Z42" s="1036"/>
      <c r="AA42" s="1036"/>
      <c r="AB42" s="1036"/>
      <c r="AC42" s="1036"/>
      <c r="AD42" s="1036"/>
      <c r="AE42" s="1037"/>
      <c r="AF42" s="1032"/>
      <c r="AG42" s="1033"/>
      <c r="AH42" s="1033"/>
      <c r="AI42" s="1033"/>
      <c r="AJ42" s="1034"/>
      <c r="AK42" s="980"/>
      <c r="AL42" s="971"/>
      <c r="AM42" s="971"/>
      <c r="AN42" s="971"/>
      <c r="AO42" s="971"/>
      <c r="AP42" s="971"/>
      <c r="AQ42" s="971"/>
      <c r="AR42" s="971"/>
      <c r="AS42" s="971"/>
      <c r="AT42" s="971"/>
      <c r="AU42" s="971"/>
      <c r="AV42" s="971"/>
      <c r="AW42" s="971"/>
      <c r="AX42" s="971"/>
      <c r="AY42" s="971"/>
      <c r="AZ42" s="1038"/>
      <c r="BA42" s="1038"/>
      <c r="BB42" s="1038"/>
      <c r="BC42" s="1038"/>
      <c r="BD42" s="1038"/>
      <c r="BE42" s="972"/>
      <c r="BF42" s="972"/>
      <c r="BG42" s="972"/>
      <c r="BH42" s="972"/>
      <c r="BI42" s="973"/>
      <c r="BJ42" s="232"/>
      <c r="BK42" s="232"/>
      <c r="BL42" s="232"/>
      <c r="BM42" s="232"/>
      <c r="BN42" s="232"/>
      <c r="BO42" s="241"/>
      <c r="BP42" s="241"/>
      <c r="BQ42" s="238">
        <v>36</v>
      </c>
      <c r="BR42" s="239"/>
      <c r="BS42" s="989"/>
      <c r="BT42" s="990"/>
      <c r="BU42" s="990"/>
      <c r="BV42" s="990"/>
      <c r="BW42" s="990"/>
      <c r="BX42" s="990"/>
      <c r="BY42" s="990"/>
      <c r="BZ42" s="990"/>
      <c r="CA42" s="990"/>
      <c r="CB42" s="990"/>
      <c r="CC42" s="990"/>
      <c r="CD42" s="990"/>
      <c r="CE42" s="990"/>
      <c r="CF42" s="990"/>
      <c r="CG42" s="1011"/>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230"/>
    </row>
    <row r="43" spans="1:131" ht="26.25" customHeight="1" x14ac:dyDescent="0.15">
      <c r="A43" s="238">
        <v>16</v>
      </c>
      <c r="B43" s="1027"/>
      <c r="C43" s="1028"/>
      <c r="D43" s="1028"/>
      <c r="E43" s="1028"/>
      <c r="F43" s="1028"/>
      <c r="G43" s="1028"/>
      <c r="H43" s="1028"/>
      <c r="I43" s="1028"/>
      <c r="J43" s="1028"/>
      <c r="K43" s="1028"/>
      <c r="L43" s="1028"/>
      <c r="M43" s="1028"/>
      <c r="N43" s="1028"/>
      <c r="O43" s="1028"/>
      <c r="P43" s="1029"/>
      <c r="Q43" s="1035"/>
      <c r="R43" s="1036"/>
      <c r="S43" s="1036"/>
      <c r="T43" s="1036"/>
      <c r="U43" s="1036"/>
      <c r="V43" s="1036"/>
      <c r="W43" s="1036"/>
      <c r="X43" s="1036"/>
      <c r="Y43" s="1036"/>
      <c r="Z43" s="1036"/>
      <c r="AA43" s="1036"/>
      <c r="AB43" s="1036"/>
      <c r="AC43" s="1036"/>
      <c r="AD43" s="1036"/>
      <c r="AE43" s="1037"/>
      <c r="AF43" s="1032"/>
      <c r="AG43" s="1033"/>
      <c r="AH43" s="1033"/>
      <c r="AI43" s="1033"/>
      <c r="AJ43" s="1034"/>
      <c r="AK43" s="980"/>
      <c r="AL43" s="971"/>
      <c r="AM43" s="971"/>
      <c r="AN43" s="971"/>
      <c r="AO43" s="971"/>
      <c r="AP43" s="971"/>
      <c r="AQ43" s="971"/>
      <c r="AR43" s="971"/>
      <c r="AS43" s="971"/>
      <c r="AT43" s="971"/>
      <c r="AU43" s="971"/>
      <c r="AV43" s="971"/>
      <c r="AW43" s="971"/>
      <c r="AX43" s="971"/>
      <c r="AY43" s="971"/>
      <c r="AZ43" s="1038"/>
      <c r="BA43" s="1038"/>
      <c r="BB43" s="1038"/>
      <c r="BC43" s="1038"/>
      <c r="BD43" s="1038"/>
      <c r="BE43" s="972"/>
      <c r="BF43" s="972"/>
      <c r="BG43" s="972"/>
      <c r="BH43" s="972"/>
      <c r="BI43" s="973"/>
      <c r="BJ43" s="232"/>
      <c r="BK43" s="232"/>
      <c r="BL43" s="232"/>
      <c r="BM43" s="232"/>
      <c r="BN43" s="232"/>
      <c r="BO43" s="241"/>
      <c r="BP43" s="241"/>
      <c r="BQ43" s="238">
        <v>37</v>
      </c>
      <c r="BR43" s="239"/>
      <c r="BS43" s="989"/>
      <c r="BT43" s="990"/>
      <c r="BU43" s="990"/>
      <c r="BV43" s="990"/>
      <c r="BW43" s="990"/>
      <c r="BX43" s="990"/>
      <c r="BY43" s="990"/>
      <c r="BZ43" s="990"/>
      <c r="CA43" s="990"/>
      <c r="CB43" s="990"/>
      <c r="CC43" s="990"/>
      <c r="CD43" s="990"/>
      <c r="CE43" s="990"/>
      <c r="CF43" s="990"/>
      <c r="CG43" s="1011"/>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230"/>
    </row>
    <row r="44" spans="1:131" ht="26.25" customHeight="1" x14ac:dyDescent="0.15">
      <c r="A44" s="238">
        <v>17</v>
      </c>
      <c r="B44" s="1027"/>
      <c r="C44" s="1028"/>
      <c r="D44" s="1028"/>
      <c r="E44" s="1028"/>
      <c r="F44" s="1028"/>
      <c r="G44" s="1028"/>
      <c r="H44" s="1028"/>
      <c r="I44" s="1028"/>
      <c r="J44" s="1028"/>
      <c r="K44" s="1028"/>
      <c r="L44" s="1028"/>
      <c r="M44" s="1028"/>
      <c r="N44" s="1028"/>
      <c r="O44" s="1028"/>
      <c r="P44" s="1029"/>
      <c r="Q44" s="1035"/>
      <c r="R44" s="1036"/>
      <c r="S44" s="1036"/>
      <c r="T44" s="1036"/>
      <c r="U44" s="1036"/>
      <c r="V44" s="1036"/>
      <c r="W44" s="1036"/>
      <c r="X44" s="1036"/>
      <c r="Y44" s="1036"/>
      <c r="Z44" s="1036"/>
      <c r="AA44" s="1036"/>
      <c r="AB44" s="1036"/>
      <c r="AC44" s="1036"/>
      <c r="AD44" s="1036"/>
      <c r="AE44" s="1037"/>
      <c r="AF44" s="1032"/>
      <c r="AG44" s="1033"/>
      <c r="AH44" s="1033"/>
      <c r="AI44" s="1033"/>
      <c r="AJ44" s="1034"/>
      <c r="AK44" s="980"/>
      <c r="AL44" s="971"/>
      <c r="AM44" s="971"/>
      <c r="AN44" s="971"/>
      <c r="AO44" s="971"/>
      <c r="AP44" s="971"/>
      <c r="AQ44" s="971"/>
      <c r="AR44" s="971"/>
      <c r="AS44" s="971"/>
      <c r="AT44" s="971"/>
      <c r="AU44" s="971"/>
      <c r="AV44" s="971"/>
      <c r="AW44" s="971"/>
      <c r="AX44" s="971"/>
      <c r="AY44" s="971"/>
      <c r="AZ44" s="1038"/>
      <c r="BA44" s="1038"/>
      <c r="BB44" s="1038"/>
      <c r="BC44" s="1038"/>
      <c r="BD44" s="1038"/>
      <c r="BE44" s="972"/>
      <c r="BF44" s="972"/>
      <c r="BG44" s="972"/>
      <c r="BH44" s="972"/>
      <c r="BI44" s="973"/>
      <c r="BJ44" s="232"/>
      <c r="BK44" s="232"/>
      <c r="BL44" s="232"/>
      <c r="BM44" s="232"/>
      <c r="BN44" s="232"/>
      <c r="BO44" s="241"/>
      <c r="BP44" s="241"/>
      <c r="BQ44" s="238">
        <v>38</v>
      </c>
      <c r="BR44" s="239"/>
      <c r="BS44" s="989"/>
      <c r="BT44" s="990"/>
      <c r="BU44" s="990"/>
      <c r="BV44" s="990"/>
      <c r="BW44" s="990"/>
      <c r="BX44" s="990"/>
      <c r="BY44" s="990"/>
      <c r="BZ44" s="990"/>
      <c r="CA44" s="990"/>
      <c r="CB44" s="990"/>
      <c r="CC44" s="990"/>
      <c r="CD44" s="990"/>
      <c r="CE44" s="990"/>
      <c r="CF44" s="990"/>
      <c r="CG44" s="1011"/>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230"/>
    </row>
    <row r="45" spans="1:131" ht="26.25" customHeight="1" x14ac:dyDescent="0.15">
      <c r="A45" s="238">
        <v>18</v>
      </c>
      <c r="B45" s="1027"/>
      <c r="C45" s="1028"/>
      <c r="D45" s="1028"/>
      <c r="E45" s="1028"/>
      <c r="F45" s="1028"/>
      <c r="G45" s="1028"/>
      <c r="H45" s="1028"/>
      <c r="I45" s="1028"/>
      <c r="J45" s="1028"/>
      <c r="K45" s="1028"/>
      <c r="L45" s="1028"/>
      <c r="M45" s="1028"/>
      <c r="N45" s="1028"/>
      <c r="O45" s="1028"/>
      <c r="P45" s="1029"/>
      <c r="Q45" s="1035"/>
      <c r="R45" s="1036"/>
      <c r="S45" s="1036"/>
      <c r="T45" s="1036"/>
      <c r="U45" s="1036"/>
      <c r="V45" s="1036"/>
      <c r="W45" s="1036"/>
      <c r="X45" s="1036"/>
      <c r="Y45" s="1036"/>
      <c r="Z45" s="1036"/>
      <c r="AA45" s="1036"/>
      <c r="AB45" s="1036"/>
      <c r="AC45" s="1036"/>
      <c r="AD45" s="1036"/>
      <c r="AE45" s="1037"/>
      <c r="AF45" s="1032"/>
      <c r="AG45" s="1033"/>
      <c r="AH45" s="1033"/>
      <c r="AI45" s="1033"/>
      <c r="AJ45" s="1034"/>
      <c r="AK45" s="980"/>
      <c r="AL45" s="971"/>
      <c r="AM45" s="971"/>
      <c r="AN45" s="971"/>
      <c r="AO45" s="971"/>
      <c r="AP45" s="971"/>
      <c r="AQ45" s="971"/>
      <c r="AR45" s="971"/>
      <c r="AS45" s="971"/>
      <c r="AT45" s="971"/>
      <c r="AU45" s="971"/>
      <c r="AV45" s="971"/>
      <c r="AW45" s="971"/>
      <c r="AX45" s="971"/>
      <c r="AY45" s="971"/>
      <c r="AZ45" s="1038"/>
      <c r="BA45" s="1038"/>
      <c r="BB45" s="1038"/>
      <c r="BC45" s="1038"/>
      <c r="BD45" s="1038"/>
      <c r="BE45" s="972"/>
      <c r="BF45" s="972"/>
      <c r="BG45" s="972"/>
      <c r="BH45" s="972"/>
      <c r="BI45" s="973"/>
      <c r="BJ45" s="232"/>
      <c r="BK45" s="232"/>
      <c r="BL45" s="232"/>
      <c r="BM45" s="232"/>
      <c r="BN45" s="232"/>
      <c r="BO45" s="241"/>
      <c r="BP45" s="241"/>
      <c r="BQ45" s="238">
        <v>39</v>
      </c>
      <c r="BR45" s="239"/>
      <c r="BS45" s="989"/>
      <c r="BT45" s="990"/>
      <c r="BU45" s="990"/>
      <c r="BV45" s="990"/>
      <c r="BW45" s="990"/>
      <c r="BX45" s="990"/>
      <c r="BY45" s="990"/>
      <c r="BZ45" s="990"/>
      <c r="CA45" s="990"/>
      <c r="CB45" s="990"/>
      <c r="CC45" s="990"/>
      <c r="CD45" s="990"/>
      <c r="CE45" s="990"/>
      <c r="CF45" s="990"/>
      <c r="CG45" s="1011"/>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230"/>
    </row>
    <row r="46" spans="1:131" ht="26.25" customHeight="1" x14ac:dyDescent="0.15">
      <c r="A46" s="238">
        <v>19</v>
      </c>
      <c r="B46" s="1027"/>
      <c r="C46" s="1028"/>
      <c r="D46" s="1028"/>
      <c r="E46" s="1028"/>
      <c r="F46" s="1028"/>
      <c r="G46" s="1028"/>
      <c r="H46" s="1028"/>
      <c r="I46" s="1028"/>
      <c r="J46" s="1028"/>
      <c r="K46" s="1028"/>
      <c r="L46" s="1028"/>
      <c r="M46" s="1028"/>
      <c r="N46" s="1028"/>
      <c r="O46" s="1028"/>
      <c r="P46" s="1029"/>
      <c r="Q46" s="1035"/>
      <c r="R46" s="1036"/>
      <c r="S46" s="1036"/>
      <c r="T46" s="1036"/>
      <c r="U46" s="1036"/>
      <c r="V46" s="1036"/>
      <c r="W46" s="1036"/>
      <c r="X46" s="1036"/>
      <c r="Y46" s="1036"/>
      <c r="Z46" s="1036"/>
      <c r="AA46" s="1036"/>
      <c r="AB46" s="1036"/>
      <c r="AC46" s="1036"/>
      <c r="AD46" s="1036"/>
      <c r="AE46" s="1037"/>
      <c r="AF46" s="1032"/>
      <c r="AG46" s="1033"/>
      <c r="AH46" s="1033"/>
      <c r="AI46" s="1033"/>
      <c r="AJ46" s="1034"/>
      <c r="AK46" s="980"/>
      <c r="AL46" s="971"/>
      <c r="AM46" s="971"/>
      <c r="AN46" s="971"/>
      <c r="AO46" s="971"/>
      <c r="AP46" s="971"/>
      <c r="AQ46" s="971"/>
      <c r="AR46" s="971"/>
      <c r="AS46" s="971"/>
      <c r="AT46" s="971"/>
      <c r="AU46" s="971"/>
      <c r="AV46" s="971"/>
      <c r="AW46" s="971"/>
      <c r="AX46" s="971"/>
      <c r="AY46" s="971"/>
      <c r="AZ46" s="1038"/>
      <c r="BA46" s="1038"/>
      <c r="BB46" s="1038"/>
      <c r="BC46" s="1038"/>
      <c r="BD46" s="1038"/>
      <c r="BE46" s="972"/>
      <c r="BF46" s="972"/>
      <c r="BG46" s="972"/>
      <c r="BH46" s="972"/>
      <c r="BI46" s="973"/>
      <c r="BJ46" s="232"/>
      <c r="BK46" s="232"/>
      <c r="BL46" s="232"/>
      <c r="BM46" s="232"/>
      <c r="BN46" s="232"/>
      <c r="BO46" s="241"/>
      <c r="BP46" s="241"/>
      <c r="BQ46" s="238">
        <v>40</v>
      </c>
      <c r="BR46" s="239"/>
      <c r="BS46" s="989"/>
      <c r="BT46" s="990"/>
      <c r="BU46" s="990"/>
      <c r="BV46" s="990"/>
      <c r="BW46" s="990"/>
      <c r="BX46" s="990"/>
      <c r="BY46" s="990"/>
      <c r="BZ46" s="990"/>
      <c r="CA46" s="990"/>
      <c r="CB46" s="990"/>
      <c r="CC46" s="990"/>
      <c r="CD46" s="990"/>
      <c r="CE46" s="990"/>
      <c r="CF46" s="990"/>
      <c r="CG46" s="1011"/>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230"/>
    </row>
    <row r="47" spans="1:131" ht="26.25" customHeight="1" x14ac:dyDescent="0.15">
      <c r="A47" s="238">
        <v>20</v>
      </c>
      <c r="B47" s="1027"/>
      <c r="C47" s="1028"/>
      <c r="D47" s="1028"/>
      <c r="E47" s="1028"/>
      <c r="F47" s="1028"/>
      <c r="G47" s="1028"/>
      <c r="H47" s="1028"/>
      <c r="I47" s="1028"/>
      <c r="J47" s="1028"/>
      <c r="K47" s="1028"/>
      <c r="L47" s="1028"/>
      <c r="M47" s="1028"/>
      <c r="N47" s="1028"/>
      <c r="O47" s="1028"/>
      <c r="P47" s="1029"/>
      <c r="Q47" s="1035"/>
      <c r="R47" s="1036"/>
      <c r="S47" s="1036"/>
      <c r="T47" s="1036"/>
      <c r="U47" s="1036"/>
      <c r="V47" s="1036"/>
      <c r="W47" s="1036"/>
      <c r="X47" s="1036"/>
      <c r="Y47" s="1036"/>
      <c r="Z47" s="1036"/>
      <c r="AA47" s="1036"/>
      <c r="AB47" s="1036"/>
      <c r="AC47" s="1036"/>
      <c r="AD47" s="1036"/>
      <c r="AE47" s="1037"/>
      <c r="AF47" s="1032"/>
      <c r="AG47" s="1033"/>
      <c r="AH47" s="1033"/>
      <c r="AI47" s="1033"/>
      <c r="AJ47" s="1034"/>
      <c r="AK47" s="980"/>
      <c r="AL47" s="971"/>
      <c r="AM47" s="971"/>
      <c r="AN47" s="971"/>
      <c r="AO47" s="971"/>
      <c r="AP47" s="971"/>
      <c r="AQ47" s="971"/>
      <c r="AR47" s="971"/>
      <c r="AS47" s="971"/>
      <c r="AT47" s="971"/>
      <c r="AU47" s="971"/>
      <c r="AV47" s="971"/>
      <c r="AW47" s="971"/>
      <c r="AX47" s="971"/>
      <c r="AY47" s="971"/>
      <c r="AZ47" s="1038"/>
      <c r="BA47" s="1038"/>
      <c r="BB47" s="1038"/>
      <c r="BC47" s="1038"/>
      <c r="BD47" s="1038"/>
      <c r="BE47" s="972"/>
      <c r="BF47" s="972"/>
      <c r="BG47" s="972"/>
      <c r="BH47" s="972"/>
      <c r="BI47" s="973"/>
      <c r="BJ47" s="232"/>
      <c r="BK47" s="232"/>
      <c r="BL47" s="232"/>
      <c r="BM47" s="232"/>
      <c r="BN47" s="232"/>
      <c r="BO47" s="241"/>
      <c r="BP47" s="241"/>
      <c r="BQ47" s="238">
        <v>41</v>
      </c>
      <c r="BR47" s="239"/>
      <c r="BS47" s="989"/>
      <c r="BT47" s="990"/>
      <c r="BU47" s="990"/>
      <c r="BV47" s="990"/>
      <c r="BW47" s="990"/>
      <c r="BX47" s="990"/>
      <c r="BY47" s="990"/>
      <c r="BZ47" s="990"/>
      <c r="CA47" s="990"/>
      <c r="CB47" s="990"/>
      <c r="CC47" s="990"/>
      <c r="CD47" s="990"/>
      <c r="CE47" s="990"/>
      <c r="CF47" s="990"/>
      <c r="CG47" s="1011"/>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230"/>
    </row>
    <row r="48" spans="1:131" ht="26.25" customHeight="1" x14ac:dyDescent="0.15">
      <c r="A48" s="238">
        <v>21</v>
      </c>
      <c r="B48" s="1027"/>
      <c r="C48" s="1028"/>
      <c r="D48" s="1028"/>
      <c r="E48" s="1028"/>
      <c r="F48" s="1028"/>
      <c r="G48" s="1028"/>
      <c r="H48" s="1028"/>
      <c r="I48" s="1028"/>
      <c r="J48" s="1028"/>
      <c r="K48" s="1028"/>
      <c r="L48" s="1028"/>
      <c r="M48" s="1028"/>
      <c r="N48" s="1028"/>
      <c r="O48" s="1028"/>
      <c r="P48" s="1029"/>
      <c r="Q48" s="1035"/>
      <c r="R48" s="1036"/>
      <c r="S48" s="1036"/>
      <c r="T48" s="1036"/>
      <c r="U48" s="1036"/>
      <c r="V48" s="1036"/>
      <c r="W48" s="1036"/>
      <c r="X48" s="1036"/>
      <c r="Y48" s="1036"/>
      <c r="Z48" s="1036"/>
      <c r="AA48" s="1036"/>
      <c r="AB48" s="1036"/>
      <c r="AC48" s="1036"/>
      <c r="AD48" s="1036"/>
      <c r="AE48" s="1037"/>
      <c r="AF48" s="1032"/>
      <c r="AG48" s="1033"/>
      <c r="AH48" s="1033"/>
      <c r="AI48" s="1033"/>
      <c r="AJ48" s="1034"/>
      <c r="AK48" s="980"/>
      <c r="AL48" s="971"/>
      <c r="AM48" s="971"/>
      <c r="AN48" s="971"/>
      <c r="AO48" s="971"/>
      <c r="AP48" s="971"/>
      <c r="AQ48" s="971"/>
      <c r="AR48" s="971"/>
      <c r="AS48" s="971"/>
      <c r="AT48" s="971"/>
      <c r="AU48" s="971"/>
      <c r="AV48" s="971"/>
      <c r="AW48" s="971"/>
      <c r="AX48" s="971"/>
      <c r="AY48" s="971"/>
      <c r="AZ48" s="1038"/>
      <c r="BA48" s="1038"/>
      <c r="BB48" s="1038"/>
      <c r="BC48" s="1038"/>
      <c r="BD48" s="1038"/>
      <c r="BE48" s="972"/>
      <c r="BF48" s="972"/>
      <c r="BG48" s="972"/>
      <c r="BH48" s="972"/>
      <c r="BI48" s="973"/>
      <c r="BJ48" s="232"/>
      <c r="BK48" s="232"/>
      <c r="BL48" s="232"/>
      <c r="BM48" s="232"/>
      <c r="BN48" s="232"/>
      <c r="BO48" s="241"/>
      <c r="BP48" s="241"/>
      <c r="BQ48" s="238">
        <v>42</v>
      </c>
      <c r="BR48" s="239"/>
      <c r="BS48" s="989"/>
      <c r="BT48" s="990"/>
      <c r="BU48" s="990"/>
      <c r="BV48" s="990"/>
      <c r="BW48" s="990"/>
      <c r="BX48" s="990"/>
      <c r="BY48" s="990"/>
      <c r="BZ48" s="990"/>
      <c r="CA48" s="990"/>
      <c r="CB48" s="990"/>
      <c r="CC48" s="990"/>
      <c r="CD48" s="990"/>
      <c r="CE48" s="990"/>
      <c r="CF48" s="990"/>
      <c r="CG48" s="1011"/>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230"/>
    </row>
    <row r="49" spans="1:131" ht="26.25" customHeight="1" x14ac:dyDescent="0.15">
      <c r="A49" s="238">
        <v>22</v>
      </c>
      <c r="B49" s="1027"/>
      <c r="C49" s="1028"/>
      <c r="D49" s="1028"/>
      <c r="E49" s="1028"/>
      <c r="F49" s="1028"/>
      <c r="G49" s="1028"/>
      <c r="H49" s="1028"/>
      <c r="I49" s="1028"/>
      <c r="J49" s="1028"/>
      <c r="K49" s="1028"/>
      <c r="L49" s="1028"/>
      <c r="M49" s="1028"/>
      <c r="N49" s="1028"/>
      <c r="O49" s="1028"/>
      <c r="P49" s="1029"/>
      <c r="Q49" s="1035"/>
      <c r="R49" s="1036"/>
      <c r="S49" s="1036"/>
      <c r="T49" s="1036"/>
      <c r="U49" s="1036"/>
      <c r="V49" s="1036"/>
      <c r="W49" s="1036"/>
      <c r="X49" s="1036"/>
      <c r="Y49" s="1036"/>
      <c r="Z49" s="1036"/>
      <c r="AA49" s="1036"/>
      <c r="AB49" s="1036"/>
      <c r="AC49" s="1036"/>
      <c r="AD49" s="1036"/>
      <c r="AE49" s="1037"/>
      <c r="AF49" s="1032"/>
      <c r="AG49" s="1033"/>
      <c r="AH49" s="1033"/>
      <c r="AI49" s="1033"/>
      <c r="AJ49" s="1034"/>
      <c r="AK49" s="980"/>
      <c r="AL49" s="971"/>
      <c r="AM49" s="971"/>
      <c r="AN49" s="971"/>
      <c r="AO49" s="971"/>
      <c r="AP49" s="971"/>
      <c r="AQ49" s="971"/>
      <c r="AR49" s="971"/>
      <c r="AS49" s="971"/>
      <c r="AT49" s="971"/>
      <c r="AU49" s="971"/>
      <c r="AV49" s="971"/>
      <c r="AW49" s="971"/>
      <c r="AX49" s="971"/>
      <c r="AY49" s="971"/>
      <c r="AZ49" s="1038"/>
      <c r="BA49" s="1038"/>
      <c r="BB49" s="1038"/>
      <c r="BC49" s="1038"/>
      <c r="BD49" s="1038"/>
      <c r="BE49" s="972"/>
      <c r="BF49" s="972"/>
      <c r="BG49" s="972"/>
      <c r="BH49" s="972"/>
      <c r="BI49" s="973"/>
      <c r="BJ49" s="232"/>
      <c r="BK49" s="232"/>
      <c r="BL49" s="232"/>
      <c r="BM49" s="232"/>
      <c r="BN49" s="232"/>
      <c r="BO49" s="241"/>
      <c r="BP49" s="241"/>
      <c r="BQ49" s="238">
        <v>43</v>
      </c>
      <c r="BR49" s="239"/>
      <c r="BS49" s="989"/>
      <c r="BT49" s="990"/>
      <c r="BU49" s="990"/>
      <c r="BV49" s="990"/>
      <c r="BW49" s="990"/>
      <c r="BX49" s="990"/>
      <c r="BY49" s="990"/>
      <c r="BZ49" s="990"/>
      <c r="CA49" s="990"/>
      <c r="CB49" s="990"/>
      <c r="CC49" s="990"/>
      <c r="CD49" s="990"/>
      <c r="CE49" s="990"/>
      <c r="CF49" s="990"/>
      <c r="CG49" s="1011"/>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230"/>
    </row>
    <row r="50" spans="1:131" ht="26.25" customHeight="1" x14ac:dyDescent="0.15">
      <c r="A50" s="238">
        <v>23</v>
      </c>
      <c r="B50" s="1027"/>
      <c r="C50" s="1028"/>
      <c r="D50" s="1028"/>
      <c r="E50" s="1028"/>
      <c r="F50" s="1028"/>
      <c r="G50" s="1028"/>
      <c r="H50" s="1028"/>
      <c r="I50" s="1028"/>
      <c r="J50" s="1028"/>
      <c r="K50" s="1028"/>
      <c r="L50" s="1028"/>
      <c r="M50" s="1028"/>
      <c r="N50" s="1028"/>
      <c r="O50" s="1028"/>
      <c r="P50" s="1029"/>
      <c r="Q50" s="1030"/>
      <c r="R50" s="1022"/>
      <c r="S50" s="1022"/>
      <c r="T50" s="1022"/>
      <c r="U50" s="1022"/>
      <c r="V50" s="1022"/>
      <c r="W50" s="1022"/>
      <c r="X50" s="1022"/>
      <c r="Y50" s="1022"/>
      <c r="Z50" s="1022"/>
      <c r="AA50" s="1022"/>
      <c r="AB50" s="1022"/>
      <c r="AC50" s="1022"/>
      <c r="AD50" s="1022"/>
      <c r="AE50" s="1031"/>
      <c r="AF50" s="1032"/>
      <c r="AG50" s="1033"/>
      <c r="AH50" s="1033"/>
      <c r="AI50" s="1033"/>
      <c r="AJ50" s="1034"/>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972"/>
      <c r="BF50" s="972"/>
      <c r="BG50" s="972"/>
      <c r="BH50" s="972"/>
      <c r="BI50" s="973"/>
      <c r="BJ50" s="232"/>
      <c r="BK50" s="232"/>
      <c r="BL50" s="232"/>
      <c r="BM50" s="232"/>
      <c r="BN50" s="232"/>
      <c r="BO50" s="241"/>
      <c r="BP50" s="241"/>
      <c r="BQ50" s="238">
        <v>44</v>
      </c>
      <c r="BR50" s="239"/>
      <c r="BS50" s="989"/>
      <c r="BT50" s="990"/>
      <c r="BU50" s="990"/>
      <c r="BV50" s="990"/>
      <c r="BW50" s="990"/>
      <c r="BX50" s="990"/>
      <c r="BY50" s="990"/>
      <c r="BZ50" s="990"/>
      <c r="CA50" s="990"/>
      <c r="CB50" s="990"/>
      <c r="CC50" s="990"/>
      <c r="CD50" s="990"/>
      <c r="CE50" s="990"/>
      <c r="CF50" s="990"/>
      <c r="CG50" s="1011"/>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230"/>
    </row>
    <row r="51" spans="1:131" ht="26.25" customHeight="1" x14ac:dyDescent="0.15">
      <c r="A51" s="238">
        <v>24</v>
      </c>
      <c r="B51" s="1027"/>
      <c r="C51" s="1028"/>
      <c r="D51" s="1028"/>
      <c r="E51" s="1028"/>
      <c r="F51" s="1028"/>
      <c r="G51" s="1028"/>
      <c r="H51" s="1028"/>
      <c r="I51" s="1028"/>
      <c r="J51" s="1028"/>
      <c r="K51" s="1028"/>
      <c r="L51" s="1028"/>
      <c r="M51" s="1028"/>
      <c r="N51" s="1028"/>
      <c r="O51" s="1028"/>
      <c r="P51" s="1029"/>
      <c r="Q51" s="1030"/>
      <c r="R51" s="1022"/>
      <c r="S51" s="1022"/>
      <c r="T51" s="1022"/>
      <c r="U51" s="1022"/>
      <c r="V51" s="1022"/>
      <c r="W51" s="1022"/>
      <c r="X51" s="1022"/>
      <c r="Y51" s="1022"/>
      <c r="Z51" s="1022"/>
      <c r="AA51" s="1022"/>
      <c r="AB51" s="1022"/>
      <c r="AC51" s="1022"/>
      <c r="AD51" s="1022"/>
      <c r="AE51" s="1031"/>
      <c r="AF51" s="1032"/>
      <c r="AG51" s="1033"/>
      <c r="AH51" s="1033"/>
      <c r="AI51" s="1033"/>
      <c r="AJ51" s="1034"/>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972"/>
      <c r="BF51" s="972"/>
      <c r="BG51" s="972"/>
      <c r="BH51" s="972"/>
      <c r="BI51" s="973"/>
      <c r="BJ51" s="232"/>
      <c r="BK51" s="232"/>
      <c r="BL51" s="232"/>
      <c r="BM51" s="232"/>
      <c r="BN51" s="232"/>
      <c r="BO51" s="241"/>
      <c r="BP51" s="241"/>
      <c r="BQ51" s="238">
        <v>45</v>
      </c>
      <c r="BR51" s="239"/>
      <c r="BS51" s="989"/>
      <c r="BT51" s="990"/>
      <c r="BU51" s="990"/>
      <c r="BV51" s="990"/>
      <c r="BW51" s="990"/>
      <c r="BX51" s="990"/>
      <c r="BY51" s="990"/>
      <c r="BZ51" s="990"/>
      <c r="CA51" s="990"/>
      <c r="CB51" s="990"/>
      <c r="CC51" s="990"/>
      <c r="CD51" s="990"/>
      <c r="CE51" s="990"/>
      <c r="CF51" s="990"/>
      <c r="CG51" s="1011"/>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230"/>
    </row>
    <row r="52" spans="1:131" ht="26.25" customHeight="1" x14ac:dyDescent="0.15">
      <c r="A52" s="238">
        <v>25</v>
      </c>
      <c r="B52" s="1027"/>
      <c r="C52" s="1028"/>
      <c r="D52" s="1028"/>
      <c r="E52" s="1028"/>
      <c r="F52" s="1028"/>
      <c r="G52" s="1028"/>
      <c r="H52" s="1028"/>
      <c r="I52" s="1028"/>
      <c r="J52" s="1028"/>
      <c r="K52" s="1028"/>
      <c r="L52" s="1028"/>
      <c r="M52" s="1028"/>
      <c r="N52" s="1028"/>
      <c r="O52" s="1028"/>
      <c r="P52" s="1029"/>
      <c r="Q52" s="1030"/>
      <c r="R52" s="1022"/>
      <c r="S52" s="1022"/>
      <c r="T52" s="1022"/>
      <c r="U52" s="1022"/>
      <c r="V52" s="1022"/>
      <c r="W52" s="1022"/>
      <c r="X52" s="1022"/>
      <c r="Y52" s="1022"/>
      <c r="Z52" s="1022"/>
      <c r="AA52" s="1022"/>
      <c r="AB52" s="1022"/>
      <c r="AC52" s="1022"/>
      <c r="AD52" s="1022"/>
      <c r="AE52" s="1031"/>
      <c r="AF52" s="1032"/>
      <c r="AG52" s="1033"/>
      <c r="AH52" s="1033"/>
      <c r="AI52" s="1033"/>
      <c r="AJ52" s="1034"/>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972"/>
      <c r="BF52" s="972"/>
      <c r="BG52" s="972"/>
      <c r="BH52" s="972"/>
      <c r="BI52" s="973"/>
      <c r="BJ52" s="232"/>
      <c r="BK52" s="232"/>
      <c r="BL52" s="232"/>
      <c r="BM52" s="232"/>
      <c r="BN52" s="232"/>
      <c r="BO52" s="241"/>
      <c r="BP52" s="241"/>
      <c r="BQ52" s="238">
        <v>46</v>
      </c>
      <c r="BR52" s="239"/>
      <c r="BS52" s="989"/>
      <c r="BT52" s="990"/>
      <c r="BU52" s="990"/>
      <c r="BV52" s="990"/>
      <c r="BW52" s="990"/>
      <c r="BX52" s="990"/>
      <c r="BY52" s="990"/>
      <c r="BZ52" s="990"/>
      <c r="CA52" s="990"/>
      <c r="CB52" s="990"/>
      <c r="CC52" s="990"/>
      <c r="CD52" s="990"/>
      <c r="CE52" s="990"/>
      <c r="CF52" s="990"/>
      <c r="CG52" s="1011"/>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230"/>
    </row>
    <row r="53" spans="1:131" ht="26.25" customHeight="1" x14ac:dyDescent="0.15">
      <c r="A53" s="238">
        <v>26</v>
      </c>
      <c r="B53" s="1027"/>
      <c r="C53" s="1028"/>
      <c r="D53" s="1028"/>
      <c r="E53" s="1028"/>
      <c r="F53" s="1028"/>
      <c r="G53" s="1028"/>
      <c r="H53" s="1028"/>
      <c r="I53" s="1028"/>
      <c r="J53" s="1028"/>
      <c r="K53" s="1028"/>
      <c r="L53" s="1028"/>
      <c r="M53" s="1028"/>
      <c r="N53" s="1028"/>
      <c r="O53" s="1028"/>
      <c r="P53" s="1029"/>
      <c r="Q53" s="1030"/>
      <c r="R53" s="1022"/>
      <c r="S53" s="1022"/>
      <c r="T53" s="1022"/>
      <c r="U53" s="1022"/>
      <c r="V53" s="1022"/>
      <c r="W53" s="1022"/>
      <c r="X53" s="1022"/>
      <c r="Y53" s="1022"/>
      <c r="Z53" s="1022"/>
      <c r="AA53" s="1022"/>
      <c r="AB53" s="1022"/>
      <c r="AC53" s="1022"/>
      <c r="AD53" s="1022"/>
      <c r="AE53" s="1031"/>
      <c r="AF53" s="1032"/>
      <c r="AG53" s="1033"/>
      <c r="AH53" s="1033"/>
      <c r="AI53" s="1033"/>
      <c r="AJ53" s="1034"/>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972"/>
      <c r="BF53" s="972"/>
      <c r="BG53" s="972"/>
      <c r="BH53" s="972"/>
      <c r="BI53" s="973"/>
      <c r="BJ53" s="232"/>
      <c r="BK53" s="232"/>
      <c r="BL53" s="232"/>
      <c r="BM53" s="232"/>
      <c r="BN53" s="232"/>
      <c r="BO53" s="241"/>
      <c r="BP53" s="241"/>
      <c r="BQ53" s="238">
        <v>47</v>
      </c>
      <c r="BR53" s="239"/>
      <c r="BS53" s="989"/>
      <c r="BT53" s="990"/>
      <c r="BU53" s="990"/>
      <c r="BV53" s="990"/>
      <c r="BW53" s="990"/>
      <c r="BX53" s="990"/>
      <c r="BY53" s="990"/>
      <c r="BZ53" s="990"/>
      <c r="CA53" s="990"/>
      <c r="CB53" s="990"/>
      <c r="CC53" s="990"/>
      <c r="CD53" s="990"/>
      <c r="CE53" s="990"/>
      <c r="CF53" s="990"/>
      <c r="CG53" s="1011"/>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230"/>
    </row>
    <row r="54" spans="1:131" ht="26.25" customHeight="1" x14ac:dyDescent="0.15">
      <c r="A54" s="238">
        <v>27</v>
      </c>
      <c r="B54" s="1027"/>
      <c r="C54" s="1028"/>
      <c r="D54" s="1028"/>
      <c r="E54" s="1028"/>
      <c r="F54" s="1028"/>
      <c r="G54" s="1028"/>
      <c r="H54" s="1028"/>
      <c r="I54" s="1028"/>
      <c r="J54" s="1028"/>
      <c r="K54" s="1028"/>
      <c r="L54" s="1028"/>
      <c r="M54" s="1028"/>
      <c r="N54" s="1028"/>
      <c r="O54" s="1028"/>
      <c r="P54" s="1029"/>
      <c r="Q54" s="1030"/>
      <c r="R54" s="1022"/>
      <c r="S54" s="1022"/>
      <c r="T54" s="1022"/>
      <c r="U54" s="1022"/>
      <c r="V54" s="1022"/>
      <c r="W54" s="1022"/>
      <c r="X54" s="1022"/>
      <c r="Y54" s="1022"/>
      <c r="Z54" s="1022"/>
      <c r="AA54" s="1022"/>
      <c r="AB54" s="1022"/>
      <c r="AC54" s="1022"/>
      <c r="AD54" s="1022"/>
      <c r="AE54" s="1031"/>
      <c r="AF54" s="1032"/>
      <c r="AG54" s="1033"/>
      <c r="AH54" s="1033"/>
      <c r="AI54" s="1033"/>
      <c r="AJ54" s="1034"/>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972"/>
      <c r="BF54" s="972"/>
      <c r="BG54" s="972"/>
      <c r="BH54" s="972"/>
      <c r="BI54" s="973"/>
      <c r="BJ54" s="232"/>
      <c r="BK54" s="232"/>
      <c r="BL54" s="232"/>
      <c r="BM54" s="232"/>
      <c r="BN54" s="232"/>
      <c r="BO54" s="241"/>
      <c r="BP54" s="241"/>
      <c r="BQ54" s="238">
        <v>48</v>
      </c>
      <c r="BR54" s="239"/>
      <c r="BS54" s="989"/>
      <c r="BT54" s="990"/>
      <c r="BU54" s="990"/>
      <c r="BV54" s="990"/>
      <c r="BW54" s="990"/>
      <c r="BX54" s="990"/>
      <c r="BY54" s="990"/>
      <c r="BZ54" s="990"/>
      <c r="CA54" s="990"/>
      <c r="CB54" s="990"/>
      <c r="CC54" s="990"/>
      <c r="CD54" s="990"/>
      <c r="CE54" s="990"/>
      <c r="CF54" s="990"/>
      <c r="CG54" s="1011"/>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230"/>
    </row>
    <row r="55" spans="1:131" ht="26.25" customHeight="1" x14ac:dyDescent="0.15">
      <c r="A55" s="238">
        <v>28</v>
      </c>
      <c r="B55" s="1027"/>
      <c r="C55" s="1028"/>
      <c r="D55" s="1028"/>
      <c r="E55" s="1028"/>
      <c r="F55" s="1028"/>
      <c r="G55" s="1028"/>
      <c r="H55" s="1028"/>
      <c r="I55" s="1028"/>
      <c r="J55" s="1028"/>
      <c r="K55" s="1028"/>
      <c r="L55" s="1028"/>
      <c r="M55" s="1028"/>
      <c r="N55" s="1028"/>
      <c r="O55" s="1028"/>
      <c r="P55" s="1029"/>
      <c r="Q55" s="1030"/>
      <c r="R55" s="1022"/>
      <c r="S55" s="1022"/>
      <c r="T55" s="1022"/>
      <c r="U55" s="1022"/>
      <c r="V55" s="1022"/>
      <c r="W55" s="1022"/>
      <c r="X55" s="1022"/>
      <c r="Y55" s="1022"/>
      <c r="Z55" s="1022"/>
      <c r="AA55" s="1022"/>
      <c r="AB55" s="1022"/>
      <c r="AC55" s="1022"/>
      <c r="AD55" s="1022"/>
      <c r="AE55" s="1031"/>
      <c r="AF55" s="1032"/>
      <c r="AG55" s="1033"/>
      <c r="AH55" s="1033"/>
      <c r="AI55" s="1033"/>
      <c r="AJ55" s="1034"/>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972"/>
      <c r="BF55" s="972"/>
      <c r="BG55" s="972"/>
      <c r="BH55" s="972"/>
      <c r="BI55" s="973"/>
      <c r="BJ55" s="232"/>
      <c r="BK55" s="232"/>
      <c r="BL55" s="232"/>
      <c r="BM55" s="232"/>
      <c r="BN55" s="232"/>
      <c r="BO55" s="241"/>
      <c r="BP55" s="241"/>
      <c r="BQ55" s="238">
        <v>49</v>
      </c>
      <c r="BR55" s="239"/>
      <c r="BS55" s="989"/>
      <c r="BT55" s="990"/>
      <c r="BU55" s="990"/>
      <c r="BV55" s="990"/>
      <c r="BW55" s="990"/>
      <c r="BX55" s="990"/>
      <c r="BY55" s="990"/>
      <c r="BZ55" s="990"/>
      <c r="CA55" s="990"/>
      <c r="CB55" s="990"/>
      <c r="CC55" s="990"/>
      <c r="CD55" s="990"/>
      <c r="CE55" s="990"/>
      <c r="CF55" s="990"/>
      <c r="CG55" s="1011"/>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230"/>
    </row>
    <row r="56" spans="1:131" ht="26.25" customHeight="1" x14ac:dyDescent="0.15">
      <c r="A56" s="238">
        <v>29</v>
      </c>
      <c r="B56" s="1027"/>
      <c r="C56" s="1028"/>
      <c r="D56" s="1028"/>
      <c r="E56" s="1028"/>
      <c r="F56" s="1028"/>
      <c r="G56" s="1028"/>
      <c r="H56" s="1028"/>
      <c r="I56" s="1028"/>
      <c r="J56" s="1028"/>
      <c r="K56" s="1028"/>
      <c r="L56" s="1028"/>
      <c r="M56" s="1028"/>
      <c r="N56" s="1028"/>
      <c r="O56" s="1028"/>
      <c r="P56" s="1029"/>
      <c r="Q56" s="1030"/>
      <c r="R56" s="1022"/>
      <c r="S56" s="1022"/>
      <c r="T56" s="1022"/>
      <c r="U56" s="1022"/>
      <c r="V56" s="1022"/>
      <c r="W56" s="1022"/>
      <c r="X56" s="1022"/>
      <c r="Y56" s="1022"/>
      <c r="Z56" s="1022"/>
      <c r="AA56" s="1022"/>
      <c r="AB56" s="1022"/>
      <c r="AC56" s="1022"/>
      <c r="AD56" s="1022"/>
      <c r="AE56" s="1031"/>
      <c r="AF56" s="1032"/>
      <c r="AG56" s="1033"/>
      <c r="AH56" s="1033"/>
      <c r="AI56" s="1033"/>
      <c r="AJ56" s="1034"/>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972"/>
      <c r="BF56" s="972"/>
      <c r="BG56" s="972"/>
      <c r="BH56" s="972"/>
      <c r="BI56" s="973"/>
      <c r="BJ56" s="232"/>
      <c r="BK56" s="232"/>
      <c r="BL56" s="232"/>
      <c r="BM56" s="232"/>
      <c r="BN56" s="232"/>
      <c r="BO56" s="241"/>
      <c r="BP56" s="241"/>
      <c r="BQ56" s="238">
        <v>50</v>
      </c>
      <c r="BR56" s="239"/>
      <c r="BS56" s="989"/>
      <c r="BT56" s="990"/>
      <c r="BU56" s="990"/>
      <c r="BV56" s="990"/>
      <c r="BW56" s="990"/>
      <c r="BX56" s="990"/>
      <c r="BY56" s="990"/>
      <c r="BZ56" s="990"/>
      <c r="CA56" s="990"/>
      <c r="CB56" s="990"/>
      <c r="CC56" s="990"/>
      <c r="CD56" s="990"/>
      <c r="CE56" s="990"/>
      <c r="CF56" s="990"/>
      <c r="CG56" s="1011"/>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230"/>
    </row>
    <row r="57" spans="1:131" ht="26.25" customHeight="1" x14ac:dyDescent="0.15">
      <c r="A57" s="238">
        <v>30</v>
      </c>
      <c r="B57" s="1027"/>
      <c r="C57" s="1028"/>
      <c r="D57" s="1028"/>
      <c r="E57" s="1028"/>
      <c r="F57" s="1028"/>
      <c r="G57" s="1028"/>
      <c r="H57" s="1028"/>
      <c r="I57" s="1028"/>
      <c r="J57" s="1028"/>
      <c r="K57" s="1028"/>
      <c r="L57" s="1028"/>
      <c r="M57" s="1028"/>
      <c r="N57" s="1028"/>
      <c r="O57" s="1028"/>
      <c r="P57" s="1029"/>
      <c r="Q57" s="1030"/>
      <c r="R57" s="1022"/>
      <c r="S57" s="1022"/>
      <c r="T57" s="1022"/>
      <c r="U57" s="1022"/>
      <c r="V57" s="1022"/>
      <c r="W57" s="1022"/>
      <c r="X57" s="1022"/>
      <c r="Y57" s="1022"/>
      <c r="Z57" s="1022"/>
      <c r="AA57" s="1022"/>
      <c r="AB57" s="1022"/>
      <c r="AC57" s="1022"/>
      <c r="AD57" s="1022"/>
      <c r="AE57" s="1031"/>
      <c r="AF57" s="1032"/>
      <c r="AG57" s="1033"/>
      <c r="AH57" s="1033"/>
      <c r="AI57" s="1033"/>
      <c r="AJ57" s="1034"/>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972"/>
      <c r="BF57" s="972"/>
      <c r="BG57" s="972"/>
      <c r="BH57" s="972"/>
      <c r="BI57" s="973"/>
      <c r="BJ57" s="232"/>
      <c r="BK57" s="232"/>
      <c r="BL57" s="232"/>
      <c r="BM57" s="232"/>
      <c r="BN57" s="232"/>
      <c r="BO57" s="241"/>
      <c r="BP57" s="241"/>
      <c r="BQ57" s="238">
        <v>51</v>
      </c>
      <c r="BR57" s="239"/>
      <c r="BS57" s="989"/>
      <c r="BT57" s="990"/>
      <c r="BU57" s="990"/>
      <c r="BV57" s="990"/>
      <c r="BW57" s="990"/>
      <c r="BX57" s="990"/>
      <c r="BY57" s="990"/>
      <c r="BZ57" s="990"/>
      <c r="CA57" s="990"/>
      <c r="CB57" s="990"/>
      <c r="CC57" s="990"/>
      <c r="CD57" s="990"/>
      <c r="CE57" s="990"/>
      <c r="CF57" s="990"/>
      <c r="CG57" s="1011"/>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230"/>
    </row>
    <row r="58" spans="1:131" ht="26.25" customHeight="1" x14ac:dyDescent="0.15">
      <c r="A58" s="238">
        <v>31</v>
      </c>
      <c r="B58" s="1027"/>
      <c r="C58" s="1028"/>
      <c r="D58" s="1028"/>
      <c r="E58" s="1028"/>
      <c r="F58" s="1028"/>
      <c r="G58" s="1028"/>
      <c r="H58" s="1028"/>
      <c r="I58" s="1028"/>
      <c r="J58" s="1028"/>
      <c r="K58" s="1028"/>
      <c r="L58" s="1028"/>
      <c r="M58" s="1028"/>
      <c r="N58" s="1028"/>
      <c r="O58" s="1028"/>
      <c r="P58" s="1029"/>
      <c r="Q58" s="1030"/>
      <c r="R58" s="1022"/>
      <c r="S58" s="1022"/>
      <c r="T58" s="1022"/>
      <c r="U58" s="1022"/>
      <c r="V58" s="1022"/>
      <c r="W58" s="1022"/>
      <c r="X58" s="1022"/>
      <c r="Y58" s="1022"/>
      <c r="Z58" s="1022"/>
      <c r="AA58" s="1022"/>
      <c r="AB58" s="1022"/>
      <c r="AC58" s="1022"/>
      <c r="AD58" s="1022"/>
      <c r="AE58" s="1031"/>
      <c r="AF58" s="1032"/>
      <c r="AG58" s="1033"/>
      <c r="AH58" s="1033"/>
      <c r="AI58" s="1033"/>
      <c r="AJ58" s="1034"/>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972"/>
      <c r="BF58" s="972"/>
      <c r="BG58" s="972"/>
      <c r="BH58" s="972"/>
      <c r="BI58" s="973"/>
      <c r="BJ58" s="232"/>
      <c r="BK58" s="232"/>
      <c r="BL58" s="232"/>
      <c r="BM58" s="232"/>
      <c r="BN58" s="232"/>
      <c r="BO58" s="241"/>
      <c r="BP58" s="241"/>
      <c r="BQ58" s="238">
        <v>52</v>
      </c>
      <c r="BR58" s="239"/>
      <c r="BS58" s="989"/>
      <c r="BT58" s="990"/>
      <c r="BU58" s="990"/>
      <c r="BV58" s="990"/>
      <c r="BW58" s="990"/>
      <c r="BX58" s="990"/>
      <c r="BY58" s="990"/>
      <c r="BZ58" s="990"/>
      <c r="CA58" s="990"/>
      <c r="CB58" s="990"/>
      <c r="CC58" s="990"/>
      <c r="CD58" s="990"/>
      <c r="CE58" s="990"/>
      <c r="CF58" s="990"/>
      <c r="CG58" s="1011"/>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230"/>
    </row>
    <row r="59" spans="1:131" ht="26.25" customHeight="1" x14ac:dyDescent="0.15">
      <c r="A59" s="238">
        <v>32</v>
      </c>
      <c r="B59" s="1027"/>
      <c r="C59" s="1028"/>
      <c r="D59" s="1028"/>
      <c r="E59" s="1028"/>
      <c r="F59" s="1028"/>
      <c r="G59" s="1028"/>
      <c r="H59" s="1028"/>
      <c r="I59" s="1028"/>
      <c r="J59" s="1028"/>
      <c r="K59" s="1028"/>
      <c r="L59" s="1028"/>
      <c r="M59" s="1028"/>
      <c r="N59" s="1028"/>
      <c r="O59" s="1028"/>
      <c r="P59" s="1029"/>
      <c r="Q59" s="1030"/>
      <c r="R59" s="1022"/>
      <c r="S59" s="1022"/>
      <c r="T59" s="1022"/>
      <c r="U59" s="1022"/>
      <c r="V59" s="1022"/>
      <c r="W59" s="1022"/>
      <c r="X59" s="1022"/>
      <c r="Y59" s="1022"/>
      <c r="Z59" s="1022"/>
      <c r="AA59" s="1022"/>
      <c r="AB59" s="1022"/>
      <c r="AC59" s="1022"/>
      <c r="AD59" s="1022"/>
      <c r="AE59" s="1031"/>
      <c r="AF59" s="1032"/>
      <c r="AG59" s="1033"/>
      <c r="AH59" s="1033"/>
      <c r="AI59" s="1033"/>
      <c r="AJ59" s="1034"/>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972"/>
      <c r="BF59" s="972"/>
      <c r="BG59" s="972"/>
      <c r="BH59" s="972"/>
      <c r="BI59" s="973"/>
      <c r="BJ59" s="232"/>
      <c r="BK59" s="232"/>
      <c r="BL59" s="232"/>
      <c r="BM59" s="232"/>
      <c r="BN59" s="232"/>
      <c r="BO59" s="241"/>
      <c r="BP59" s="241"/>
      <c r="BQ59" s="238">
        <v>53</v>
      </c>
      <c r="BR59" s="239"/>
      <c r="BS59" s="989"/>
      <c r="BT59" s="990"/>
      <c r="BU59" s="990"/>
      <c r="BV59" s="990"/>
      <c r="BW59" s="990"/>
      <c r="BX59" s="990"/>
      <c r="BY59" s="990"/>
      <c r="BZ59" s="990"/>
      <c r="CA59" s="990"/>
      <c r="CB59" s="990"/>
      <c r="CC59" s="990"/>
      <c r="CD59" s="990"/>
      <c r="CE59" s="990"/>
      <c r="CF59" s="990"/>
      <c r="CG59" s="1011"/>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230"/>
    </row>
    <row r="60" spans="1:131" ht="26.25" customHeight="1" x14ac:dyDescent="0.15">
      <c r="A60" s="238">
        <v>33</v>
      </c>
      <c r="B60" s="1027"/>
      <c r="C60" s="1028"/>
      <c r="D60" s="1028"/>
      <c r="E60" s="1028"/>
      <c r="F60" s="1028"/>
      <c r="G60" s="1028"/>
      <c r="H60" s="1028"/>
      <c r="I60" s="1028"/>
      <c r="J60" s="1028"/>
      <c r="K60" s="1028"/>
      <c r="L60" s="1028"/>
      <c r="M60" s="1028"/>
      <c r="N60" s="1028"/>
      <c r="O60" s="1028"/>
      <c r="P60" s="1029"/>
      <c r="Q60" s="1030"/>
      <c r="R60" s="1022"/>
      <c r="S60" s="1022"/>
      <c r="T60" s="1022"/>
      <c r="U60" s="1022"/>
      <c r="V60" s="1022"/>
      <c r="W60" s="1022"/>
      <c r="X60" s="1022"/>
      <c r="Y60" s="1022"/>
      <c r="Z60" s="1022"/>
      <c r="AA60" s="1022"/>
      <c r="AB60" s="1022"/>
      <c r="AC60" s="1022"/>
      <c r="AD60" s="1022"/>
      <c r="AE60" s="1031"/>
      <c r="AF60" s="1032"/>
      <c r="AG60" s="1033"/>
      <c r="AH60" s="1033"/>
      <c r="AI60" s="1033"/>
      <c r="AJ60" s="1034"/>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972"/>
      <c r="BF60" s="972"/>
      <c r="BG60" s="972"/>
      <c r="BH60" s="972"/>
      <c r="BI60" s="973"/>
      <c r="BJ60" s="232"/>
      <c r="BK60" s="232"/>
      <c r="BL60" s="232"/>
      <c r="BM60" s="232"/>
      <c r="BN60" s="232"/>
      <c r="BO60" s="241"/>
      <c r="BP60" s="241"/>
      <c r="BQ60" s="238">
        <v>54</v>
      </c>
      <c r="BR60" s="239"/>
      <c r="BS60" s="989"/>
      <c r="BT60" s="990"/>
      <c r="BU60" s="990"/>
      <c r="BV60" s="990"/>
      <c r="BW60" s="990"/>
      <c r="BX60" s="990"/>
      <c r="BY60" s="990"/>
      <c r="BZ60" s="990"/>
      <c r="CA60" s="990"/>
      <c r="CB60" s="990"/>
      <c r="CC60" s="990"/>
      <c r="CD60" s="990"/>
      <c r="CE60" s="990"/>
      <c r="CF60" s="990"/>
      <c r="CG60" s="1011"/>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230"/>
    </row>
    <row r="61" spans="1:131" ht="26.25" customHeight="1" thickBot="1" x14ac:dyDescent="0.2">
      <c r="A61" s="238">
        <v>34</v>
      </c>
      <c r="B61" s="1027"/>
      <c r="C61" s="1028"/>
      <c r="D61" s="1028"/>
      <c r="E61" s="1028"/>
      <c r="F61" s="1028"/>
      <c r="G61" s="1028"/>
      <c r="H61" s="1028"/>
      <c r="I61" s="1028"/>
      <c r="J61" s="1028"/>
      <c r="K61" s="1028"/>
      <c r="L61" s="1028"/>
      <c r="M61" s="1028"/>
      <c r="N61" s="1028"/>
      <c r="O61" s="1028"/>
      <c r="P61" s="1029"/>
      <c r="Q61" s="1030"/>
      <c r="R61" s="1022"/>
      <c r="S61" s="1022"/>
      <c r="T61" s="1022"/>
      <c r="U61" s="1022"/>
      <c r="V61" s="1022"/>
      <c r="W61" s="1022"/>
      <c r="X61" s="1022"/>
      <c r="Y61" s="1022"/>
      <c r="Z61" s="1022"/>
      <c r="AA61" s="1022"/>
      <c r="AB61" s="1022"/>
      <c r="AC61" s="1022"/>
      <c r="AD61" s="1022"/>
      <c r="AE61" s="1031"/>
      <c r="AF61" s="1032"/>
      <c r="AG61" s="1033"/>
      <c r="AH61" s="1033"/>
      <c r="AI61" s="1033"/>
      <c r="AJ61" s="1034"/>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972"/>
      <c r="BF61" s="972"/>
      <c r="BG61" s="972"/>
      <c r="BH61" s="972"/>
      <c r="BI61" s="973"/>
      <c r="BJ61" s="232"/>
      <c r="BK61" s="232"/>
      <c r="BL61" s="232"/>
      <c r="BM61" s="232"/>
      <c r="BN61" s="232"/>
      <c r="BO61" s="241"/>
      <c r="BP61" s="241"/>
      <c r="BQ61" s="238">
        <v>55</v>
      </c>
      <c r="BR61" s="239"/>
      <c r="BS61" s="989"/>
      <c r="BT61" s="990"/>
      <c r="BU61" s="990"/>
      <c r="BV61" s="990"/>
      <c r="BW61" s="990"/>
      <c r="BX61" s="990"/>
      <c r="BY61" s="990"/>
      <c r="BZ61" s="990"/>
      <c r="CA61" s="990"/>
      <c r="CB61" s="990"/>
      <c r="CC61" s="990"/>
      <c r="CD61" s="990"/>
      <c r="CE61" s="990"/>
      <c r="CF61" s="990"/>
      <c r="CG61" s="1011"/>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230"/>
    </row>
    <row r="62" spans="1:131" ht="26.25" customHeight="1" x14ac:dyDescent="0.15">
      <c r="A62" s="238">
        <v>35</v>
      </c>
      <c r="B62" s="1027"/>
      <c r="C62" s="1028"/>
      <c r="D62" s="1028"/>
      <c r="E62" s="1028"/>
      <c r="F62" s="1028"/>
      <c r="G62" s="1028"/>
      <c r="H62" s="1028"/>
      <c r="I62" s="1028"/>
      <c r="J62" s="1028"/>
      <c r="K62" s="1028"/>
      <c r="L62" s="1028"/>
      <c r="M62" s="1028"/>
      <c r="N62" s="1028"/>
      <c r="O62" s="1028"/>
      <c r="P62" s="1029"/>
      <c r="Q62" s="1030"/>
      <c r="R62" s="1022"/>
      <c r="S62" s="1022"/>
      <c r="T62" s="1022"/>
      <c r="U62" s="1022"/>
      <c r="V62" s="1022"/>
      <c r="W62" s="1022"/>
      <c r="X62" s="1022"/>
      <c r="Y62" s="1022"/>
      <c r="Z62" s="1022"/>
      <c r="AA62" s="1022"/>
      <c r="AB62" s="1022"/>
      <c r="AC62" s="1022"/>
      <c r="AD62" s="1022"/>
      <c r="AE62" s="1031"/>
      <c r="AF62" s="1032"/>
      <c r="AG62" s="1033"/>
      <c r="AH62" s="1033"/>
      <c r="AI62" s="1033"/>
      <c r="AJ62" s="1034"/>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972"/>
      <c r="BF62" s="972"/>
      <c r="BG62" s="972"/>
      <c r="BH62" s="972"/>
      <c r="BI62" s="973"/>
      <c r="BJ62" s="1024" t="s">
        <v>414</v>
      </c>
      <c r="BK62" s="1025"/>
      <c r="BL62" s="1025"/>
      <c r="BM62" s="1025"/>
      <c r="BN62" s="1026"/>
      <c r="BO62" s="241"/>
      <c r="BP62" s="241"/>
      <c r="BQ62" s="238">
        <v>56</v>
      </c>
      <c r="BR62" s="239"/>
      <c r="BS62" s="989"/>
      <c r="BT62" s="990"/>
      <c r="BU62" s="990"/>
      <c r="BV62" s="990"/>
      <c r="BW62" s="990"/>
      <c r="BX62" s="990"/>
      <c r="BY62" s="990"/>
      <c r="BZ62" s="990"/>
      <c r="CA62" s="990"/>
      <c r="CB62" s="990"/>
      <c r="CC62" s="990"/>
      <c r="CD62" s="990"/>
      <c r="CE62" s="990"/>
      <c r="CF62" s="990"/>
      <c r="CG62" s="1011"/>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230"/>
    </row>
    <row r="63" spans="1:131" ht="26.25" customHeight="1" thickBot="1" x14ac:dyDescent="0.2">
      <c r="A63" s="240" t="s">
        <v>390</v>
      </c>
      <c r="B63" s="937" t="s">
        <v>415</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17"/>
      <c r="AF63" s="1018">
        <v>484</v>
      </c>
      <c r="AG63" s="959"/>
      <c r="AH63" s="959"/>
      <c r="AI63" s="959"/>
      <c r="AJ63" s="1019"/>
      <c r="AK63" s="1020"/>
      <c r="AL63" s="963"/>
      <c r="AM63" s="963"/>
      <c r="AN63" s="963"/>
      <c r="AO63" s="963"/>
      <c r="AP63" s="959">
        <v>2384</v>
      </c>
      <c r="AQ63" s="959"/>
      <c r="AR63" s="959"/>
      <c r="AS63" s="959"/>
      <c r="AT63" s="959"/>
      <c r="AU63" s="959">
        <v>1174</v>
      </c>
      <c r="AV63" s="959"/>
      <c r="AW63" s="959"/>
      <c r="AX63" s="959"/>
      <c r="AY63" s="959"/>
      <c r="AZ63" s="1014"/>
      <c r="BA63" s="1014"/>
      <c r="BB63" s="1014"/>
      <c r="BC63" s="1014"/>
      <c r="BD63" s="1014"/>
      <c r="BE63" s="960"/>
      <c r="BF63" s="960"/>
      <c r="BG63" s="960"/>
      <c r="BH63" s="960"/>
      <c r="BI63" s="961"/>
      <c r="BJ63" s="1015" t="s">
        <v>416</v>
      </c>
      <c r="BK63" s="953"/>
      <c r="BL63" s="953"/>
      <c r="BM63" s="953"/>
      <c r="BN63" s="1016"/>
      <c r="BO63" s="241"/>
      <c r="BP63" s="241"/>
      <c r="BQ63" s="238">
        <v>57</v>
      </c>
      <c r="BR63" s="239"/>
      <c r="BS63" s="989"/>
      <c r="BT63" s="990"/>
      <c r="BU63" s="990"/>
      <c r="BV63" s="990"/>
      <c r="BW63" s="990"/>
      <c r="BX63" s="990"/>
      <c r="BY63" s="990"/>
      <c r="BZ63" s="990"/>
      <c r="CA63" s="990"/>
      <c r="CB63" s="990"/>
      <c r="CC63" s="990"/>
      <c r="CD63" s="990"/>
      <c r="CE63" s="990"/>
      <c r="CF63" s="990"/>
      <c r="CG63" s="1011"/>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89"/>
      <c r="BT64" s="990"/>
      <c r="BU64" s="990"/>
      <c r="BV64" s="990"/>
      <c r="BW64" s="990"/>
      <c r="BX64" s="990"/>
      <c r="BY64" s="990"/>
      <c r="BZ64" s="990"/>
      <c r="CA64" s="990"/>
      <c r="CB64" s="990"/>
      <c r="CC64" s="990"/>
      <c r="CD64" s="990"/>
      <c r="CE64" s="990"/>
      <c r="CF64" s="990"/>
      <c r="CG64" s="1011"/>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230"/>
    </row>
    <row r="65" spans="1:131" ht="26.25" customHeight="1" thickBot="1" x14ac:dyDescent="0.2">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89"/>
      <c r="BT65" s="990"/>
      <c r="BU65" s="990"/>
      <c r="BV65" s="990"/>
      <c r="BW65" s="990"/>
      <c r="BX65" s="990"/>
      <c r="BY65" s="990"/>
      <c r="BZ65" s="990"/>
      <c r="CA65" s="990"/>
      <c r="CB65" s="990"/>
      <c r="CC65" s="990"/>
      <c r="CD65" s="990"/>
      <c r="CE65" s="990"/>
      <c r="CF65" s="990"/>
      <c r="CG65" s="1011"/>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230"/>
    </row>
    <row r="66" spans="1:131" ht="26.25" customHeight="1" x14ac:dyDescent="0.15">
      <c r="A66" s="992" t="s">
        <v>418</v>
      </c>
      <c r="B66" s="993"/>
      <c r="C66" s="993"/>
      <c r="D66" s="993"/>
      <c r="E66" s="993"/>
      <c r="F66" s="993"/>
      <c r="G66" s="993"/>
      <c r="H66" s="993"/>
      <c r="I66" s="993"/>
      <c r="J66" s="993"/>
      <c r="K66" s="993"/>
      <c r="L66" s="993"/>
      <c r="M66" s="993"/>
      <c r="N66" s="993"/>
      <c r="O66" s="993"/>
      <c r="P66" s="994"/>
      <c r="Q66" s="998" t="s">
        <v>419</v>
      </c>
      <c r="R66" s="999"/>
      <c r="S66" s="999"/>
      <c r="T66" s="999"/>
      <c r="U66" s="1000"/>
      <c r="V66" s="998" t="s">
        <v>420</v>
      </c>
      <c r="W66" s="999"/>
      <c r="X66" s="999"/>
      <c r="Y66" s="999"/>
      <c r="Z66" s="1000"/>
      <c r="AA66" s="998" t="s">
        <v>421</v>
      </c>
      <c r="AB66" s="999"/>
      <c r="AC66" s="999"/>
      <c r="AD66" s="999"/>
      <c r="AE66" s="1000"/>
      <c r="AF66" s="1004" t="s">
        <v>422</v>
      </c>
      <c r="AG66" s="1005"/>
      <c r="AH66" s="1005"/>
      <c r="AI66" s="1005"/>
      <c r="AJ66" s="1006"/>
      <c r="AK66" s="998" t="s">
        <v>423</v>
      </c>
      <c r="AL66" s="993"/>
      <c r="AM66" s="993"/>
      <c r="AN66" s="993"/>
      <c r="AO66" s="994"/>
      <c r="AP66" s="998" t="s">
        <v>424</v>
      </c>
      <c r="AQ66" s="999"/>
      <c r="AR66" s="999"/>
      <c r="AS66" s="999"/>
      <c r="AT66" s="1000"/>
      <c r="AU66" s="998" t="s">
        <v>425</v>
      </c>
      <c r="AV66" s="999"/>
      <c r="AW66" s="999"/>
      <c r="AX66" s="999"/>
      <c r="AY66" s="1000"/>
      <c r="AZ66" s="998" t="s">
        <v>377</v>
      </c>
      <c r="BA66" s="999"/>
      <c r="BB66" s="999"/>
      <c r="BC66" s="999"/>
      <c r="BD66" s="1012"/>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3"/>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74" t="s">
        <v>598</v>
      </c>
      <c r="C68" s="975"/>
      <c r="D68" s="975"/>
      <c r="E68" s="975"/>
      <c r="F68" s="975"/>
      <c r="G68" s="975"/>
      <c r="H68" s="975"/>
      <c r="I68" s="975"/>
      <c r="J68" s="975"/>
      <c r="K68" s="975"/>
      <c r="L68" s="975"/>
      <c r="M68" s="975"/>
      <c r="N68" s="975"/>
      <c r="O68" s="975"/>
      <c r="P68" s="976"/>
      <c r="Q68" s="985">
        <v>8365</v>
      </c>
      <c r="R68" s="982"/>
      <c r="S68" s="982"/>
      <c r="T68" s="982"/>
      <c r="U68" s="982"/>
      <c r="V68" s="982">
        <v>7823</v>
      </c>
      <c r="W68" s="982"/>
      <c r="X68" s="982"/>
      <c r="Y68" s="982"/>
      <c r="Z68" s="982"/>
      <c r="AA68" s="982">
        <v>542</v>
      </c>
      <c r="AB68" s="982"/>
      <c r="AC68" s="982"/>
      <c r="AD68" s="982"/>
      <c r="AE68" s="982"/>
      <c r="AF68" s="982">
        <v>542</v>
      </c>
      <c r="AG68" s="982"/>
      <c r="AH68" s="982"/>
      <c r="AI68" s="982"/>
      <c r="AJ68" s="982"/>
      <c r="AK68" s="982">
        <v>3700</v>
      </c>
      <c r="AL68" s="982"/>
      <c r="AM68" s="982"/>
      <c r="AN68" s="982"/>
      <c r="AO68" s="982"/>
      <c r="AP68" s="982" t="s">
        <v>614</v>
      </c>
      <c r="AQ68" s="982"/>
      <c r="AR68" s="982"/>
      <c r="AS68" s="982"/>
      <c r="AT68" s="982"/>
      <c r="AU68" s="982" t="s">
        <v>614</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599</v>
      </c>
      <c r="C69" s="975"/>
      <c r="D69" s="975"/>
      <c r="E69" s="975"/>
      <c r="F69" s="975"/>
      <c r="G69" s="975"/>
      <c r="H69" s="975"/>
      <c r="I69" s="975"/>
      <c r="J69" s="975"/>
      <c r="K69" s="975"/>
      <c r="L69" s="975"/>
      <c r="M69" s="975"/>
      <c r="N69" s="975"/>
      <c r="O69" s="975"/>
      <c r="P69" s="976"/>
      <c r="Q69" s="977">
        <v>544</v>
      </c>
      <c r="R69" s="971"/>
      <c r="S69" s="971"/>
      <c r="T69" s="971"/>
      <c r="U69" s="971"/>
      <c r="V69" s="971">
        <v>542</v>
      </c>
      <c r="W69" s="971"/>
      <c r="X69" s="971"/>
      <c r="Y69" s="971"/>
      <c r="Z69" s="971"/>
      <c r="AA69" s="971">
        <v>2</v>
      </c>
      <c r="AB69" s="971"/>
      <c r="AC69" s="971"/>
      <c r="AD69" s="971"/>
      <c r="AE69" s="971"/>
      <c r="AF69" s="971">
        <v>2</v>
      </c>
      <c r="AG69" s="971"/>
      <c r="AH69" s="971"/>
      <c r="AI69" s="971"/>
      <c r="AJ69" s="971"/>
      <c r="AK69" s="971" t="s">
        <v>614</v>
      </c>
      <c r="AL69" s="971"/>
      <c r="AM69" s="971"/>
      <c r="AN69" s="971"/>
      <c r="AO69" s="971"/>
      <c r="AP69" s="971" t="s">
        <v>614</v>
      </c>
      <c r="AQ69" s="971"/>
      <c r="AR69" s="971"/>
      <c r="AS69" s="971"/>
      <c r="AT69" s="971"/>
      <c r="AU69" s="971" t="s">
        <v>614</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600</v>
      </c>
      <c r="C70" s="975"/>
      <c r="D70" s="975"/>
      <c r="E70" s="975"/>
      <c r="F70" s="975"/>
      <c r="G70" s="975"/>
      <c r="H70" s="975"/>
      <c r="I70" s="975"/>
      <c r="J70" s="975"/>
      <c r="K70" s="975"/>
      <c r="L70" s="975"/>
      <c r="M70" s="975"/>
      <c r="N70" s="975"/>
      <c r="O70" s="975"/>
      <c r="P70" s="976"/>
      <c r="Q70" s="977">
        <v>21</v>
      </c>
      <c r="R70" s="971"/>
      <c r="S70" s="971"/>
      <c r="T70" s="971"/>
      <c r="U70" s="971"/>
      <c r="V70" s="971">
        <v>18</v>
      </c>
      <c r="W70" s="971"/>
      <c r="X70" s="971"/>
      <c r="Y70" s="971"/>
      <c r="Z70" s="971"/>
      <c r="AA70" s="971">
        <v>2</v>
      </c>
      <c r="AB70" s="971"/>
      <c r="AC70" s="971"/>
      <c r="AD70" s="971"/>
      <c r="AE70" s="971"/>
      <c r="AF70" s="971">
        <v>2</v>
      </c>
      <c r="AG70" s="971"/>
      <c r="AH70" s="971"/>
      <c r="AI70" s="971"/>
      <c r="AJ70" s="971"/>
      <c r="AK70" s="971">
        <v>1</v>
      </c>
      <c r="AL70" s="971"/>
      <c r="AM70" s="971"/>
      <c r="AN70" s="971"/>
      <c r="AO70" s="971"/>
      <c r="AP70" s="971" t="s">
        <v>614</v>
      </c>
      <c r="AQ70" s="971"/>
      <c r="AR70" s="971"/>
      <c r="AS70" s="971"/>
      <c r="AT70" s="971"/>
      <c r="AU70" s="971" t="s">
        <v>614</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601</v>
      </c>
      <c r="C71" s="975"/>
      <c r="D71" s="975"/>
      <c r="E71" s="975"/>
      <c r="F71" s="975"/>
      <c r="G71" s="975"/>
      <c r="H71" s="975"/>
      <c r="I71" s="975"/>
      <c r="J71" s="975"/>
      <c r="K71" s="975"/>
      <c r="L71" s="975"/>
      <c r="M71" s="975"/>
      <c r="N71" s="975"/>
      <c r="O71" s="975"/>
      <c r="P71" s="976"/>
      <c r="Q71" s="977">
        <v>32</v>
      </c>
      <c r="R71" s="971"/>
      <c r="S71" s="971"/>
      <c r="T71" s="971"/>
      <c r="U71" s="971"/>
      <c r="V71" s="971">
        <v>31</v>
      </c>
      <c r="W71" s="971"/>
      <c r="X71" s="971"/>
      <c r="Y71" s="971"/>
      <c r="Z71" s="971"/>
      <c r="AA71" s="971">
        <v>2</v>
      </c>
      <c r="AB71" s="971"/>
      <c r="AC71" s="971"/>
      <c r="AD71" s="971"/>
      <c r="AE71" s="971"/>
      <c r="AF71" s="971">
        <v>2</v>
      </c>
      <c r="AG71" s="971"/>
      <c r="AH71" s="971"/>
      <c r="AI71" s="971"/>
      <c r="AJ71" s="971"/>
      <c r="AK71" s="971">
        <v>5</v>
      </c>
      <c r="AL71" s="971"/>
      <c r="AM71" s="971"/>
      <c r="AN71" s="971"/>
      <c r="AO71" s="971"/>
      <c r="AP71" s="971" t="s">
        <v>614</v>
      </c>
      <c r="AQ71" s="971"/>
      <c r="AR71" s="971"/>
      <c r="AS71" s="971"/>
      <c r="AT71" s="971"/>
      <c r="AU71" s="971" t="s">
        <v>614</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602</v>
      </c>
      <c r="C72" s="975"/>
      <c r="D72" s="975"/>
      <c r="E72" s="975"/>
      <c r="F72" s="975"/>
      <c r="G72" s="975"/>
      <c r="H72" s="975"/>
      <c r="I72" s="975"/>
      <c r="J72" s="975"/>
      <c r="K72" s="975"/>
      <c r="L72" s="975"/>
      <c r="M72" s="975"/>
      <c r="N72" s="975"/>
      <c r="O72" s="975"/>
      <c r="P72" s="976"/>
      <c r="Q72" s="977">
        <v>1</v>
      </c>
      <c r="R72" s="971"/>
      <c r="S72" s="971"/>
      <c r="T72" s="971"/>
      <c r="U72" s="971"/>
      <c r="V72" s="971">
        <v>0</v>
      </c>
      <c r="W72" s="971"/>
      <c r="X72" s="971"/>
      <c r="Y72" s="971"/>
      <c r="Z72" s="971"/>
      <c r="AA72" s="971">
        <v>0</v>
      </c>
      <c r="AB72" s="971"/>
      <c r="AC72" s="971"/>
      <c r="AD72" s="971"/>
      <c r="AE72" s="971"/>
      <c r="AF72" s="971">
        <v>0</v>
      </c>
      <c r="AG72" s="971"/>
      <c r="AH72" s="971"/>
      <c r="AI72" s="971"/>
      <c r="AJ72" s="971"/>
      <c r="AK72" s="971" t="s">
        <v>614</v>
      </c>
      <c r="AL72" s="971"/>
      <c r="AM72" s="971"/>
      <c r="AN72" s="971"/>
      <c r="AO72" s="971"/>
      <c r="AP72" s="971" t="s">
        <v>614</v>
      </c>
      <c r="AQ72" s="971"/>
      <c r="AR72" s="971"/>
      <c r="AS72" s="971"/>
      <c r="AT72" s="971"/>
      <c r="AU72" s="971" t="s">
        <v>614</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603</v>
      </c>
      <c r="C73" s="975"/>
      <c r="D73" s="975"/>
      <c r="E73" s="975"/>
      <c r="F73" s="975"/>
      <c r="G73" s="975"/>
      <c r="H73" s="975"/>
      <c r="I73" s="975"/>
      <c r="J73" s="975"/>
      <c r="K73" s="975"/>
      <c r="L73" s="975"/>
      <c r="M73" s="975"/>
      <c r="N73" s="975"/>
      <c r="O73" s="975"/>
      <c r="P73" s="976"/>
      <c r="Q73" s="977">
        <v>88</v>
      </c>
      <c r="R73" s="971"/>
      <c r="S73" s="971"/>
      <c r="T73" s="971"/>
      <c r="U73" s="971"/>
      <c r="V73" s="971">
        <v>88</v>
      </c>
      <c r="W73" s="971"/>
      <c r="X73" s="971"/>
      <c r="Y73" s="971"/>
      <c r="Z73" s="971"/>
      <c r="AA73" s="971" t="s">
        <v>614</v>
      </c>
      <c r="AB73" s="971"/>
      <c r="AC73" s="971"/>
      <c r="AD73" s="971"/>
      <c r="AE73" s="971"/>
      <c r="AF73" s="971" t="s">
        <v>614</v>
      </c>
      <c r="AG73" s="971"/>
      <c r="AH73" s="971"/>
      <c r="AI73" s="971"/>
      <c r="AJ73" s="971"/>
      <c r="AK73" s="971">
        <v>50</v>
      </c>
      <c r="AL73" s="971"/>
      <c r="AM73" s="971"/>
      <c r="AN73" s="971"/>
      <c r="AO73" s="971"/>
      <c r="AP73" s="971" t="s">
        <v>614</v>
      </c>
      <c r="AQ73" s="971"/>
      <c r="AR73" s="971"/>
      <c r="AS73" s="971"/>
      <c r="AT73" s="971"/>
      <c r="AU73" s="971" t="s">
        <v>614</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604</v>
      </c>
      <c r="C74" s="975"/>
      <c r="D74" s="975"/>
      <c r="E74" s="975"/>
      <c r="F74" s="975"/>
      <c r="G74" s="975"/>
      <c r="H74" s="975"/>
      <c r="I74" s="975"/>
      <c r="J74" s="975"/>
      <c r="K74" s="975"/>
      <c r="L74" s="975"/>
      <c r="M74" s="975"/>
      <c r="N74" s="975"/>
      <c r="O74" s="975"/>
      <c r="P74" s="976"/>
      <c r="Q74" s="977">
        <v>3840</v>
      </c>
      <c r="R74" s="971"/>
      <c r="S74" s="971"/>
      <c r="T74" s="971"/>
      <c r="U74" s="971"/>
      <c r="V74" s="971">
        <v>3403</v>
      </c>
      <c r="W74" s="971"/>
      <c r="X74" s="971"/>
      <c r="Y74" s="971"/>
      <c r="Z74" s="971"/>
      <c r="AA74" s="971">
        <v>437</v>
      </c>
      <c r="AB74" s="971"/>
      <c r="AC74" s="971"/>
      <c r="AD74" s="971"/>
      <c r="AE74" s="971"/>
      <c r="AF74" s="971">
        <v>437</v>
      </c>
      <c r="AG74" s="971"/>
      <c r="AH74" s="971"/>
      <c r="AI74" s="971"/>
      <c r="AJ74" s="971"/>
      <c r="AK74" s="971" t="s">
        <v>614</v>
      </c>
      <c r="AL74" s="971"/>
      <c r="AM74" s="971"/>
      <c r="AN74" s="971"/>
      <c r="AO74" s="971"/>
      <c r="AP74" s="971">
        <v>788</v>
      </c>
      <c r="AQ74" s="971"/>
      <c r="AR74" s="971"/>
      <c r="AS74" s="971"/>
      <c r="AT74" s="971"/>
      <c r="AU74" s="971">
        <v>65</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605</v>
      </c>
      <c r="C75" s="975"/>
      <c r="D75" s="975"/>
      <c r="E75" s="975"/>
      <c r="F75" s="975"/>
      <c r="G75" s="975"/>
      <c r="H75" s="975"/>
      <c r="I75" s="975"/>
      <c r="J75" s="975"/>
      <c r="K75" s="975"/>
      <c r="L75" s="975"/>
      <c r="M75" s="975"/>
      <c r="N75" s="975"/>
      <c r="O75" s="975"/>
      <c r="P75" s="976"/>
      <c r="Q75" s="978">
        <v>3507</v>
      </c>
      <c r="R75" s="979"/>
      <c r="S75" s="979"/>
      <c r="T75" s="979"/>
      <c r="U75" s="980"/>
      <c r="V75" s="981">
        <v>3233</v>
      </c>
      <c r="W75" s="979"/>
      <c r="X75" s="979"/>
      <c r="Y75" s="979"/>
      <c r="Z75" s="980"/>
      <c r="AA75" s="981">
        <v>274</v>
      </c>
      <c r="AB75" s="979"/>
      <c r="AC75" s="979"/>
      <c r="AD75" s="979"/>
      <c r="AE75" s="980"/>
      <c r="AF75" s="981">
        <v>266</v>
      </c>
      <c r="AG75" s="979"/>
      <c r="AH75" s="979"/>
      <c r="AI75" s="979"/>
      <c r="AJ75" s="980"/>
      <c r="AK75" s="981" t="s">
        <v>614</v>
      </c>
      <c r="AL75" s="979"/>
      <c r="AM75" s="979"/>
      <c r="AN75" s="979"/>
      <c r="AO75" s="980"/>
      <c r="AP75" s="981">
        <v>173</v>
      </c>
      <c r="AQ75" s="979"/>
      <c r="AR75" s="979"/>
      <c r="AS75" s="979"/>
      <c r="AT75" s="980"/>
      <c r="AU75" s="981" t="s">
        <v>614</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606</v>
      </c>
      <c r="C76" s="975"/>
      <c r="D76" s="975"/>
      <c r="E76" s="975"/>
      <c r="F76" s="975"/>
      <c r="G76" s="975"/>
      <c r="H76" s="975"/>
      <c r="I76" s="975"/>
      <c r="J76" s="975"/>
      <c r="K76" s="975"/>
      <c r="L76" s="975"/>
      <c r="M76" s="975"/>
      <c r="N76" s="975"/>
      <c r="O76" s="975"/>
      <c r="P76" s="976"/>
      <c r="Q76" s="978">
        <v>161</v>
      </c>
      <c r="R76" s="979"/>
      <c r="S76" s="979"/>
      <c r="T76" s="979"/>
      <c r="U76" s="980"/>
      <c r="V76" s="981">
        <v>99</v>
      </c>
      <c r="W76" s="979"/>
      <c r="X76" s="979"/>
      <c r="Y76" s="979"/>
      <c r="Z76" s="980"/>
      <c r="AA76" s="981">
        <v>62</v>
      </c>
      <c r="AB76" s="979"/>
      <c r="AC76" s="979"/>
      <c r="AD76" s="979"/>
      <c r="AE76" s="980"/>
      <c r="AF76" s="981">
        <v>62</v>
      </c>
      <c r="AG76" s="979"/>
      <c r="AH76" s="979"/>
      <c r="AI76" s="979"/>
      <c r="AJ76" s="980"/>
      <c r="AK76" s="981" t="s">
        <v>614</v>
      </c>
      <c r="AL76" s="979"/>
      <c r="AM76" s="979"/>
      <c r="AN76" s="979"/>
      <c r="AO76" s="980"/>
      <c r="AP76" s="981" t="s">
        <v>614</v>
      </c>
      <c r="AQ76" s="979"/>
      <c r="AR76" s="979"/>
      <c r="AS76" s="979"/>
      <c r="AT76" s="980"/>
      <c r="AU76" s="981" t="s">
        <v>614</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607</v>
      </c>
      <c r="C77" s="975"/>
      <c r="D77" s="975"/>
      <c r="E77" s="975"/>
      <c r="F77" s="975"/>
      <c r="G77" s="975"/>
      <c r="H77" s="975"/>
      <c r="I77" s="975"/>
      <c r="J77" s="975"/>
      <c r="K77" s="975"/>
      <c r="L77" s="975"/>
      <c r="M77" s="975"/>
      <c r="N77" s="975"/>
      <c r="O77" s="975"/>
      <c r="P77" s="976"/>
      <c r="Q77" s="978">
        <v>86</v>
      </c>
      <c r="R77" s="979"/>
      <c r="S77" s="979"/>
      <c r="T77" s="979"/>
      <c r="U77" s="980"/>
      <c r="V77" s="981">
        <v>68</v>
      </c>
      <c r="W77" s="979"/>
      <c r="X77" s="979"/>
      <c r="Y77" s="979"/>
      <c r="Z77" s="980"/>
      <c r="AA77" s="981">
        <v>18</v>
      </c>
      <c r="AB77" s="979"/>
      <c r="AC77" s="979"/>
      <c r="AD77" s="979"/>
      <c r="AE77" s="980"/>
      <c r="AF77" s="981">
        <v>18</v>
      </c>
      <c r="AG77" s="979"/>
      <c r="AH77" s="979"/>
      <c r="AI77" s="979"/>
      <c r="AJ77" s="980"/>
      <c r="AK77" s="981" t="s">
        <v>614</v>
      </c>
      <c r="AL77" s="979"/>
      <c r="AM77" s="979"/>
      <c r="AN77" s="979"/>
      <c r="AO77" s="980"/>
      <c r="AP77" s="981" t="s">
        <v>614</v>
      </c>
      <c r="AQ77" s="979"/>
      <c r="AR77" s="979"/>
      <c r="AS77" s="979"/>
      <c r="AT77" s="980"/>
      <c r="AU77" s="981" t="s">
        <v>614</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608</v>
      </c>
      <c r="C78" s="975"/>
      <c r="D78" s="975"/>
      <c r="E78" s="975"/>
      <c r="F78" s="975"/>
      <c r="G78" s="975"/>
      <c r="H78" s="975"/>
      <c r="I78" s="975"/>
      <c r="J78" s="975"/>
      <c r="K78" s="975"/>
      <c r="L78" s="975"/>
      <c r="M78" s="975"/>
      <c r="N78" s="975"/>
      <c r="O78" s="975"/>
      <c r="P78" s="976"/>
      <c r="Q78" s="977">
        <v>225614</v>
      </c>
      <c r="R78" s="971"/>
      <c r="S78" s="971"/>
      <c r="T78" s="971"/>
      <c r="U78" s="971"/>
      <c r="V78" s="971">
        <v>216457</v>
      </c>
      <c r="W78" s="971"/>
      <c r="X78" s="971"/>
      <c r="Y78" s="971"/>
      <c r="Z78" s="971"/>
      <c r="AA78" s="971">
        <v>9156</v>
      </c>
      <c r="AB78" s="971"/>
      <c r="AC78" s="971"/>
      <c r="AD78" s="971"/>
      <c r="AE78" s="971"/>
      <c r="AF78" s="971">
        <v>9156</v>
      </c>
      <c r="AG78" s="971"/>
      <c r="AH78" s="971"/>
      <c r="AI78" s="971"/>
      <c r="AJ78" s="971"/>
      <c r="AK78" s="971" t="s">
        <v>614</v>
      </c>
      <c r="AL78" s="971"/>
      <c r="AM78" s="971"/>
      <c r="AN78" s="971"/>
      <c r="AO78" s="971"/>
      <c r="AP78" s="971" t="s">
        <v>614</v>
      </c>
      <c r="AQ78" s="971"/>
      <c r="AR78" s="971"/>
      <c r="AS78" s="971"/>
      <c r="AT78" s="971"/>
      <c r="AU78" s="971" t="s">
        <v>614</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390</v>
      </c>
      <c r="B88" s="937" t="s">
        <v>426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10487</v>
      </c>
      <c r="AG88" s="959"/>
      <c r="AH88" s="959"/>
      <c r="AI88" s="959"/>
      <c r="AJ88" s="959"/>
      <c r="AK88" s="963"/>
      <c r="AL88" s="963"/>
      <c r="AM88" s="963"/>
      <c r="AN88" s="963"/>
      <c r="AO88" s="963"/>
      <c r="AP88" s="959">
        <v>961</v>
      </c>
      <c r="AQ88" s="959"/>
      <c r="AR88" s="959"/>
      <c r="AS88" s="959"/>
      <c r="AT88" s="959"/>
      <c r="AU88" s="959">
        <v>65</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937" t="s">
        <v>427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405</v>
      </c>
      <c r="CS102" s="953"/>
      <c r="CT102" s="953"/>
      <c r="CU102" s="953"/>
      <c r="CV102" s="954"/>
      <c r="CW102" s="952">
        <v>51</v>
      </c>
      <c r="CX102" s="953"/>
      <c r="CY102" s="953"/>
      <c r="CZ102" s="953"/>
      <c r="DA102" s="954"/>
      <c r="DB102" s="952" t="s">
        <v>616</v>
      </c>
      <c r="DC102" s="953"/>
      <c r="DD102" s="953"/>
      <c r="DE102" s="953"/>
      <c r="DF102" s="954"/>
      <c r="DG102" s="952" t="s">
        <v>616</v>
      </c>
      <c r="DH102" s="953"/>
      <c r="DI102" s="953"/>
      <c r="DJ102" s="953"/>
      <c r="DK102" s="954"/>
      <c r="DL102" s="952" t="s">
        <v>616</v>
      </c>
      <c r="DM102" s="953"/>
      <c r="DN102" s="953"/>
      <c r="DO102" s="953"/>
      <c r="DP102" s="954"/>
      <c r="DQ102" s="952" t="s">
        <v>616</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435</v>
      </c>
      <c r="AB109" s="896"/>
      <c r="AC109" s="896"/>
      <c r="AD109" s="896"/>
      <c r="AE109" s="897"/>
      <c r="AF109" s="898" t="s">
        <v>436</v>
      </c>
      <c r="AG109" s="896"/>
      <c r="AH109" s="896"/>
      <c r="AI109" s="896"/>
      <c r="AJ109" s="897"/>
      <c r="AK109" s="898" t="s">
        <v>307</v>
      </c>
      <c r="AL109" s="896"/>
      <c r="AM109" s="896"/>
      <c r="AN109" s="896"/>
      <c r="AO109" s="897"/>
      <c r="AP109" s="898" t="s">
        <v>437</v>
      </c>
      <c r="AQ109" s="896"/>
      <c r="AR109" s="896"/>
      <c r="AS109" s="896"/>
      <c r="AT109" s="929"/>
      <c r="AU109" s="895" t="s">
        <v>434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435</v>
      </c>
      <c r="BR109" s="896"/>
      <c r="BS109" s="896"/>
      <c r="BT109" s="896"/>
      <c r="BU109" s="897"/>
      <c r="BV109" s="898" t="s">
        <v>436</v>
      </c>
      <c r="BW109" s="896"/>
      <c r="BX109" s="896"/>
      <c r="BY109" s="896"/>
      <c r="BZ109" s="897"/>
      <c r="CA109" s="898" t="s">
        <v>307</v>
      </c>
      <c r="CB109" s="896"/>
      <c r="CC109" s="896"/>
      <c r="CD109" s="896"/>
      <c r="CE109" s="897"/>
      <c r="CF109" s="936" t="s">
        <v>437</v>
      </c>
      <c r="CG109" s="936"/>
      <c r="CH109" s="936"/>
      <c r="CI109" s="936"/>
      <c r="CJ109" s="936"/>
      <c r="CK109" s="898" t="s">
        <v>438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435</v>
      </c>
      <c r="DH109" s="896"/>
      <c r="DI109" s="896"/>
      <c r="DJ109" s="896"/>
      <c r="DK109" s="897"/>
      <c r="DL109" s="898" t="s">
        <v>436</v>
      </c>
      <c r="DM109" s="896"/>
      <c r="DN109" s="896"/>
      <c r="DO109" s="896"/>
      <c r="DP109" s="897"/>
      <c r="DQ109" s="898" t="s">
        <v>307</v>
      </c>
      <c r="DR109" s="896"/>
      <c r="DS109" s="896"/>
      <c r="DT109" s="896"/>
      <c r="DU109" s="897"/>
      <c r="DV109" s="898" t="s">
        <v>437</v>
      </c>
      <c r="DW109" s="896"/>
      <c r="DX109" s="896"/>
      <c r="DY109" s="896"/>
      <c r="DZ109" s="929"/>
    </row>
    <row r="110" spans="1:131" s="230" customFormat="1" ht="26.25" customHeight="1" x14ac:dyDescent="0.15">
      <c r="A110" s="807" t="s">
        <v>439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787538</v>
      </c>
      <c r="AB110" s="889"/>
      <c r="AC110" s="889"/>
      <c r="AD110" s="889"/>
      <c r="AE110" s="890"/>
      <c r="AF110" s="891">
        <v>943060</v>
      </c>
      <c r="AG110" s="889"/>
      <c r="AH110" s="889"/>
      <c r="AI110" s="889"/>
      <c r="AJ110" s="890"/>
      <c r="AK110" s="891">
        <v>950205</v>
      </c>
      <c r="AL110" s="889"/>
      <c r="AM110" s="889"/>
      <c r="AN110" s="889"/>
      <c r="AO110" s="890"/>
      <c r="AP110" s="892">
        <v>22.8</v>
      </c>
      <c r="AQ110" s="893"/>
      <c r="AR110" s="893"/>
      <c r="AS110" s="893"/>
      <c r="AT110" s="894"/>
      <c r="AU110" s="930" t="s">
        <v>74</v>
      </c>
      <c r="AV110" s="931"/>
      <c r="AW110" s="931"/>
      <c r="AX110" s="931"/>
      <c r="AY110" s="931"/>
      <c r="AZ110" s="860" t="s">
        <v>440</v>
      </c>
      <c r="BA110" s="808"/>
      <c r="BB110" s="808"/>
      <c r="BC110" s="808"/>
      <c r="BD110" s="808"/>
      <c r="BE110" s="808"/>
      <c r="BF110" s="808"/>
      <c r="BG110" s="808"/>
      <c r="BH110" s="808"/>
      <c r="BI110" s="808"/>
      <c r="BJ110" s="808"/>
      <c r="BK110" s="808"/>
      <c r="BL110" s="808"/>
      <c r="BM110" s="808"/>
      <c r="BN110" s="808"/>
      <c r="BO110" s="808"/>
      <c r="BP110" s="809"/>
      <c r="BQ110" s="861">
        <v>8233136</v>
      </c>
      <c r="BR110" s="842"/>
      <c r="BS110" s="842"/>
      <c r="BT110" s="842"/>
      <c r="BU110" s="842"/>
      <c r="BV110" s="842">
        <v>8276922</v>
      </c>
      <c r="BW110" s="842"/>
      <c r="BX110" s="842"/>
      <c r="BY110" s="842"/>
      <c r="BZ110" s="842"/>
      <c r="CA110" s="842">
        <v>10393012</v>
      </c>
      <c r="CB110" s="842"/>
      <c r="CC110" s="842"/>
      <c r="CD110" s="842"/>
      <c r="CE110" s="842"/>
      <c r="CF110" s="866">
        <v>249.8</v>
      </c>
      <c r="CG110" s="867"/>
      <c r="CH110" s="867"/>
      <c r="CI110" s="867"/>
      <c r="CJ110" s="867"/>
      <c r="CK110" s="926" t="s">
        <v>441</v>
      </c>
      <c r="CL110" s="819"/>
      <c r="CM110" s="860" t="s">
        <v>442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128</v>
      </c>
      <c r="DH110" s="842"/>
      <c r="DI110" s="842"/>
      <c r="DJ110" s="842"/>
      <c r="DK110" s="842"/>
      <c r="DL110" s="842" t="s">
        <v>128</v>
      </c>
      <c r="DM110" s="842"/>
      <c r="DN110" s="842"/>
      <c r="DO110" s="842"/>
      <c r="DP110" s="842"/>
      <c r="DQ110" s="842" t="s">
        <v>128</v>
      </c>
      <c r="DR110" s="842"/>
      <c r="DS110" s="842"/>
      <c r="DT110" s="842"/>
      <c r="DU110" s="842"/>
      <c r="DV110" s="843" t="s">
        <v>128</v>
      </c>
      <c r="DW110" s="843"/>
      <c r="DX110" s="843"/>
      <c r="DY110" s="843"/>
      <c r="DZ110" s="844"/>
    </row>
    <row r="111" spans="1:131" s="230" customFormat="1" ht="26.25" customHeight="1" x14ac:dyDescent="0.15">
      <c r="A111" s="774" t="s">
        <v>443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128</v>
      </c>
      <c r="AB111" s="919"/>
      <c r="AC111" s="919"/>
      <c r="AD111" s="919"/>
      <c r="AE111" s="920"/>
      <c r="AF111" s="921" t="s">
        <v>128</v>
      </c>
      <c r="AG111" s="919"/>
      <c r="AH111" s="919"/>
      <c r="AI111" s="919"/>
      <c r="AJ111" s="920"/>
      <c r="AK111" s="921" t="s">
        <v>128</v>
      </c>
      <c r="AL111" s="919"/>
      <c r="AM111" s="919"/>
      <c r="AN111" s="919"/>
      <c r="AO111" s="920"/>
      <c r="AP111" s="922" t="s">
        <v>444</v>
      </c>
      <c r="AQ111" s="923"/>
      <c r="AR111" s="923"/>
      <c r="AS111" s="923"/>
      <c r="AT111" s="924"/>
      <c r="AU111" s="932"/>
      <c r="AV111" s="933"/>
      <c r="AW111" s="933"/>
      <c r="AX111" s="933"/>
      <c r="AY111" s="933"/>
      <c r="AZ111" s="815" t="s">
        <v>445</v>
      </c>
      <c r="BA111" s="752"/>
      <c r="BB111" s="752"/>
      <c r="BC111" s="752"/>
      <c r="BD111" s="752"/>
      <c r="BE111" s="752"/>
      <c r="BF111" s="752"/>
      <c r="BG111" s="752"/>
      <c r="BH111" s="752"/>
      <c r="BI111" s="752"/>
      <c r="BJ111" s="752"/>
      <c r="BK111" s="752"/>
      <c r="BL111" s="752"/>
      <c r="BM111" s="752"/>
      <c r="BN111" s="752"/>
      <c r="BO111" s="752"/>
      <c r="BP111" s="753"/>
      <c r="BQ111" s="816">
        <v>34179</v>
      </c>
      <c r="BR111" s="817"/>
      <c r="BS111" s="817"/>
      <c r="BT111" s="817"/>
      <c r="BU111" s="817"/>
      <c r="BV111" s="817">
        <v>42588</v>
      </c>
      <c r="BW111" s="817"/>
      <c r="BX111" s="817"/>
      <c r="BY111" s="817"/>
      <c r="BZ111" s="817"/>
      <c r="CA111" s="817">
        <v>35747</v>
      </c>
      <c r="CB111" s="817"/>
      <c r="CC111" s="817"/>
      <c r="CD111" s="817"/>
      <c r="CE111" s="817"/>
      <c r="CF111" s="875">
        <v>0.9</v>
      </c>
      <c r="CG111" s="876"/>
      <c r="CH111" s="876"/>
      <c r="CI111" s="876"/>
      <c r="CJ111" s="876"/>
      <c r="CK111" s="927"/>
      <c r="CL111" s="821"/>
      <c r="CM111" s="815" t="s">
        <v>446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128</v>
      </c>
      <c r="DH111" s="817"/>
      <c r="DI111" s="817"/>
      <c r="DJ111" s="817"/>
      <c r="DK111" s="817"/>
      <c r="DL111" s="817" t="s">
        <v>128</v>
      </c>
      <c r="DM111" s="817"/>
      <c r="DN111" s="817"/>
      <c r="DO111" s="817"/>
      <c r="DP111" s="817"/>
      <c r="DQ111" s="817" t="s">
        <v>447</v>
      </c>
      <c r="DR111" s="817"/>
      <c r="DS111" s="817"/>
      <c r="DT111" s="817"/>
      <c r="DU111" s="817"/>
      <c r="DV111" s="794" t="s">
        <v>128</v>
      </c>
      <c r="DW111" s="794"/>
      <c r="DX111" s="794"/>
      <c r="DY111" s="794"/>
      <c r="DZ111" s="795"/>
    </row>
    <row r="112" spans="1:131" s="230" customFormat="1" ht="26.25" customHeight="1" x14ac:dyDescent="0.15">
      <c r="A112" s="912" t="s">
        <v>448</v>
      </c>
      <c r="B112" s="913"/>
      <c r="C112" s="752" t="s">
        <v>449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128</v>
      </c>
      <c r="AB112" s="780"/>
      <c r="AC112" s="780"/>
      <c r="AD112" s="780"/>
      <c r="AE112" s="781"/>
      <c r="AF112" s="782" t="s">
        <v>128</v>
      </c>
      <c r="AG112" s="780"/>
      <c r="AH112" s="780"/>
      <c r="AI112" s="780"/>
      <c r="AJ112" s="781"/>
      <c r="AK112" s="782" t="s">
        <v>450</v>
      </c>
      <c r="AL112" s="780"/>
      <c r="AM112" s="780"/>
      <c r="AN112" s="780"/>
      <c r="AO112" s="781"/>
      <c r="AP112" s="824" t="s">
        <v>444</v>
      </c>
      <c r="AQ112" s="825"/>
      <c r="AR112" s="825"/>
      <c r="AS112" s="825"/>
      <c r="AT112" s="826"/>
      <c r="AU112" s="932"/>
      <c r="AV112" s="933"/>
      <c r="AW112" s="933"/>
      <c r="AX112" s="933"/>
      <c r="AY112" s="933"/>
      <c r="AZ112" s="815" t="s">
        <v>451</v>
      </c>
      <c r="BA112" s="752"/>
      <c r="BB112" s="752"/>
      <c r="BC112" s="752"/>
      <c r="BD112" s="752"/>
      <c r="BE112" s="752"/>
      <c r="BF112" s="752"/>
      <c r="BG112" s="752"/>
      <c r="BH112" s="752"/>
      <c r="BI112" s="752"/>
      <c r="BJ112" s="752"/>
      <c r="BK112" s="752"/>
      <c r="BL112" s="752"/>
      <c r="BM112" s="752"/>
      <c r="BN112" s="752"/>
      <c r="BO112" s="752"/>
      <c r="BP112" s="753"/>
      <c r="BQ112" s="816">
        <v>1162369</v>
      </c>
      <c r="BR112" s="817"/>
      <c r="BS112" s="817"/>
      <c r="BT112" s="817"/>
      <c r="BU112" s="817"/>
      <c r="BV112" s="817">
        <v>1131920</v>
      </c>
      <c r="BW112" s="817"/>
      <c r="BX112" s="817"/>
      <c r="BY112" s="817"/>
      <c r="BZ112" s="817"/>
      <c r="CA112" s="817">
        <v>1174363</v>
      </c>
      <c r="CB112" s="817"/>
      <c r="CC112" s="817"/>
      <c r="CD112" s="817"/>
      <c r="CE112" s="817"/>
      <c r="CF112" s="875">
        <v>28.2</v>
      </c>
      <c r="CG112" s="876"/>
      <c r="CH112" s="876"/>
      <c r="CI112" s="876"/>
      <c r="CJ112" s="876"/>
      <c r="CK112" s="927"/>
      <c r="CL112" s="821"/>
      <c r="CM112" s="815" t="s">
        <v>452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128</v>
      </c>
      <c r="DH112" s="817"/>
      <c r="DI112" s="817"/>
      <c r="DJ112" s="817"/>
      <c r="DK112" s="817"/>
      <c r="DL112" s="817" t="s">
        <v>128</v>
      </c>
      <c r="DM112" s="817"/>
      <c r="DN112" s="817"/>
      <c r="DO112" s="817"/>
      <c r="DP112" s="817"/>
      <c r="DQ112" s="817" t="s">
        <v>453</v>
      </c>
      <c r="DR112" s="817"/>
      <c r="DS112" s="817"/>
      <c r="DT112" s="817"/>
      <c r="DU112" s="817"/>
      <c r="DV112" s="794" t="s">
        <v>128</v>
      </c>
      <c r="DW112" s="794"/>
      <c r="DX112" s="794"/>
      <c r="DY112" s="794"/>
      <c r="DZ112" s="795"/>
    </row>
    <row r="113" spans="1:130" s="230" customFormat="1" ht="26.25" customHeight="1" x14ac:dyDescent="0.15">
      <c r="A113" s="914"/>
      <c r="B113" s="915"/>
      <c r="C113" s="752" t="s">
        <v>454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142805</v>
      </c>
      <c r="AB113" s="919"/>
      <c r="AC113" s="919"/>
      <c r="AD113" s="919"/>
      <c r="AE113" s="920"/>
      <c r="AF113" s="921">
        <v>139195</v>
      </c>
      <c r="AG113" s="919"/>
      <c r="AH113" s="919"/>
      <c r="AI113" s="919"/>
      <c r="AJ113" s="920"/>
      <c r="AK113" s="921">
        <v>144292</v>
      </c>
      <c r="AL113" s="919"/>
      <c r="AM113" s="919"/>
      <c r="AN113" s="919"/>
      <c r="AO113" s="920"/>
      <c r="AP113" s="922">
        <v>3.5</v>
      </c>
      <c r="AQ113" s="923"/>
      <c r="AR113" s="923"/>
      <c r="AS113" s="923"/>
      <c r="AT113" s="924"/>
      <c r="AU113" s="932"/>
      <c r="AV113" s="933"/>
      <c r="AW113" s="933"/>
      <c r="AX113" s="933"/>
      <c r="AY113" s="933"/>
      <c r="AZ113" s="815" t="s">
        <v>455</v>
      </c>
      <c r="BA113" s="752"/>
      <c r="BB113" s="752"/>
      <c r="BC113" s="752"/>
      <c r="BD113" s="752"/>
      <c r="BE113" s="752"/>
      <c r="BF113" s="752"/>
      <c r="BG113" s="752"/>
      <c r="BH113" s="752"/>
      <c r="BI113" s="752"/>
      <c r="BJ113" s="752"/>
      <c r="BK113" s="752"/>
      <c r="BL113" s="752"/>
      <c r="BM113" s="752"/>
      <c r="BN113" s="752"/>
      <c r="BO113" s="752"/>
      <c r="BP113" s="753"/>
      <c r="BQ113" s="816">
        <v>80983</v>
      </c>
      <c r="BR113" s="817"/>
      <c r="BS113" s="817"/>
      <c r="BT113" s="817"/>
      <c r="BU113" s="817"/>
      <c r="BV113" s="817">
        <v>74276</v>
      </c>
      <c r="BW113" s="817"/>
      <c r="BX113" s="817"/>
      <c r="BY113" s="817"/>
      <c r="BZ113" s="817"/>
      <c r="CA113" s="817">
        <v>64916</v>
      </c>
      <c r="CB113" s="817"/>
      <c r="CC113" s="817"/>
      <c r="CD113" s="817"/>
      <c r="CE113" s="817"/>
      <c r="CF113" s="875">
        <v>1.6</v>
      </c>
      <c r="CG113" s="876"/>
      <c r="CH113" s="876"/>
      <c r="CI113" s="876"/>
      <c r="CJ113" s="876"/>
      <c r="CK113" s="927"/>
      <c r="CL113" s="821"/>
      <c r="CM113" s="815" t="s">
        <v>456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v>34179</v>
      </c>
      <c r="DH113" s="780"/>
      <c r="DI113" s="780"/>
      <c r="DJ113" s="780"/>
      <c r="DK113" s="781"/>
      <c r="DL113" s="782">
        <v>25375</v>
      </c>
      <c r="DM113" s="780"/>
      <c r="DN113" s="780"/>
      <c r="DO113" s="780"/>
      <c r="DP113" s="781"/>
      <c r="DQ113" s="782">
        <v>18534</v>
      </c>
      <c r="DR113" s="780"/>
      <c r="DS113" s="780"/>
      <c r="DT113" s="780"/>
      <c r="DU113" s="781"/>
      <c r="DV113" s="824">
        <v>0.4</v>
      </c>
      <c r="DW113" s="825"/>
      <c r="DX113" s="825"/>
      <c r="DY113" s="825"/>
      <c r="DZ113" s="826"/>
    </row>
    <row r="114" spans="1:130" s="230" customFormat="1" ht="26.25" customHeight="1" x14ac:dyDescent="0.15">
      <c r="A114" s="914"/>
      <c r="B114" s="915"/>
      <c r="C114" s="752" t="s">
        <v>457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7875</v>
      </c>
      <c r="AB114" s="780"/>
      <c r="AC114" s="780"/>
      <c r="AD114" s="780"/>
      <c r="AE114" s="781"/>
      <c r="AF114" s="782">
        <v>7527</v>
      </c>
      <c r="AG114" s="780"/>
      <c r="AH114" s="780"/>
      <c r="AI114" s="780"/>
      <c r="AJ114" s="781"/>
      <c r="AK114" s="782">
        <v>10745</v>
      </c>
      <c r="AL114" s="780"/>
      <c r="AM114" s="780"/>
      <c r="AN114" s="780"/>
      <c r="AO114" s="781"/>
      <c r="AP114" s="824">
        <v>0.3</v>
      </c>
      <c r="AQ114" s="825"/>
      <c r="AR114" s="825"/>
      <c r="AS114" s="825"/>
      <c r="AT114" s="826"/>
      <c r="AU114" s="932"/>
      <c r="AV114" s="933"/>
      <c r="AW114" s="933"/>
      <c r="AX114" s="933"/>
      <c r="AY114" s="933"/>
      <c r="AZ114" s="815" t="s">
        <v>458</v>
      </c>
      <c r="BA114" s="752"/>
      <c r="BB114" s="752"/>
      <c r="BC114" s="752"/>
      <c r="BD114" s="752"/>
      <c r="BE114" s="752"/>
      <c r="BF114" s="752"/>
      <c r="BG114" s="752"/>
      <c r="BH114" s="752"/>
      <c r="BI114" s="752"/>
      <c r="BJ114" s="752"/>
      <c r="BK114" s="752"/>
      <c r="BL114" s="752"/>
      <c r="BM114" s="752"/>
      <c r="BN114" s="752"/>
      <c r="BO114" s="752"/>
      <c r="BP114" s="753"/>
      <c r="BQ114" s="816">
        <v>1154261</v>
      </c>
      <c r="BR114" s="817"/>
      <c r="BS114" s="817"/>
      <c r="BT114" s="817"/>
      <c r="BU114" s="817"/>
      <c r="BV114" s="817">
        <v>1062397</v>
      </c>
      <c r="BW114" s="817"/>
      <c r="BX114" s="817"/>
      <c r="BY114" s="817"/>
      <c r="BZ114" s="817"/>
      <c r="CA114" s="817">
        <v>957596</v>
      </c>
      <c r="CB114" s="817"/>
      <c r="CC114" s="817"/>
      <c r="CD114" s="817"/>
      <c r="CE114" s="817"/>
      <c r="CF114" s="875">
        <v>23</v>
      </c>
      <c r="CG114" s="876"/>
      <c r="CH114" s="876"/>
      <c r="CI114" s="876"/>
      <c r="CJ114" s="876"/>
      <c r="CK114" s="927"/>
      <c r="CL114" s="821"/>
      <c r="CM114" s="815" t="s">
        <v>459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453</v>
      </c>
      <c r="DH114" s="780"/>
      <c r="DI114" s="780"/>
      <c r="DJ114" s="780"/>
      <c r="DK114" s="781"/>
      <c r="DL114" s="782" t="s">
        <v>128</v>
      </c>
      <c r="DM114" s="780"/>
      <c r="DN114" s="780"/>
      <c r="DO114" s="780"/>
      <c r="DP114" s="781"/>
      <c r="DQ114" s="782" t="s">
        <v>128</v>
      </c>
      <c r="DR114" s="780"/>
      <c r="DS114" s="780"/>
      <c r="DT114" s="780"/>
      <c r="DU114" s="781"/>
      <c r="DV114" s="824" t="s">
        <v>460</v>
      </c>
      <c r="DW114" s="825"/>
      <c r="DX114" s="825"/>
      <c r="DY114" s="825"/>
      <c r="DZ114" s="826"/>
    </row>
    <row r="115" spans="1:130" s="230" customFormat="1" ht="26.25" customHeight="1" x14ac:dyDescent="0.15">
      <c r="A115" s="914"/>
      <c r="B115" s="915"/>
      <c r="C115" s="752" t="s">
        <v>461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19644</v>
      </c>
      <c r="AB115" s="919"/>
      <c r="AC115" s="919"/>
      <c r="AD115" s="919"/>
      <c r="AE115" s="920"/>
      <c r="AF115" s="921">
        <v>8803</v>
      </c>
      <c r="AG115" s="919"/>
      <c r="AH115" s="919"/>
      <c r="AI115" s="919"/>
      <c r="AJ115" s="920"/>
      <c r="AK115" s="921">
        <v>6842</v>
      </c>
      <c r="AL115" s="919"/>
      <c r="AM115" s="919"/>
      <c r="AN115" s="919"/>
      <c r="AO115" s="920"/>
      <c r="AP115" s="922">
        <v>0.2</v>
      </c>
      <c r="AQ115" s="923"/>
      <c r="AR115" s="923"/>
      <c r="AS115" s="923"/>
      <c r="AT115" s="924"/>
      <c r="AU115" s="932"/>
      <c r="AV115" s="933"/>
      <c r="AW115" s="933"/>
      <c r="AX115" s="933"/>
      <c r="AY115" s="933"/>
      <c r="AZ115" s="815" t="s">
        <v>462</v>
      </c>
      <c r="BA115" s="752"/>
      <c r="BB115" s="752"/>
      <c r="BC115" s="752"/>
      <c r="BD115" s="752"/>
      <c r="BE115" s="752"/>
      <c r="BF115" s="752"/>
      <c r="BG115" s="752"/>
      <c r="BH115" s="752"/>
      <c r="BI115" s="752"/>
      <c r="BJ115" s="752"/>
      <c r="BK115" s="752"/>
      <c r="BL115" s="752"/>
      <c r="BM115" s="752"/>
      <c r="BN115" s="752"/>
      <c r="BO115" s="752"/>
      <c r="BP115" s="753"/>
      <c r="BQ115" s="816" t="s">
        <v>128</v>
      </c>
      <c r="BR115" s="817"/>
      <c r="BS115" s="817"/>
      <c r="BT115" s="817"/>
      <c r="BU115" s="817"/>
      <c r="BV115" s="817" t="s">
        <v>128</v>
      </c>
      <c r="BW115" s="817"/>
      <c r="BX115" s="817"/>
      <c r="BY115" s="817"/>
      <c r="BZ115" s="817"/>
      <c r="CA115" s="817" t="s">
        <v>450</v>
      </c>
      <c r="CB115" s="817"/>
      <c r="CC115" s="817"/>
      <c r="CD115" s="817"/>
      <c r="CE115" s="817"/>
      <c r="CF115" s="875" t="s">
        <v>128</v>
      </c>
      <c r="CG115" s="876"/>
      <c r="CH115" s="876"/>
      <c r="CI115" s="876"/>
      <c r="CJ115" s="876"/>
      <c r="CK115" s="927"/>
      <c r="CL115" s="821"/>
      <c r="CM115" s="815" t="s">
        <v>463</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128</v>
      </c>
      <c r="DH115" s="780"/>
      <c r="DI115" s="780"/>
      <c r="DJ115" s="780"/>
      <c r="DK115" s="781"/>
      <c r="DL115" s="782">
        <v>17213</v>
      </c>
      <c r="DM115" s="780"/>
      <c r="DN115" s="780"/>
      <c r="DO115" s="780"/>
      <c r="DP115" s="781"/>
      <c r="DQ115" s="782">
        <v>17213</v>
      </c>
      <c r="DR115" s="780"/>
      <c r="DS115" s="780"/>
      <c r="DT115" s="780"/>
      <c r="DU115" s="781"/>
      <c r="DV115" s="824">
        <v>0.4</v>
      </c>
      <c r="DW115" s="825"/>
      <c r="DX115" s="825"/>
      <c r="DY115" s="825"/>
      <c r="DZ115" s="826"/>
    </row>
    <row r="116" spans="1:130" s="230" customFormat="1" ht="26.25" customHeight="1" x14ac:dyDescent="0.15">
      <c r="A116" s="916"/>
      <c r="B116" s="917"/>
      <c r="C116" s="839" t="s">
        <v>464</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128</v>
      </c>
      <c r="AB116" s="780"/>
      <c r="AC116" s="780"/>
      <c r="AD116" s="780"/>
      <c r="AE116" s="781"/>
      <c r="AF116" s="782" t="s">
        <v>128</v>
      </c>
      <c r="AG116" s="780"/>
      <c r="AH116" s="780"/>
      <c r="AI116" s="780"/>
      <c r="AJ116" s="781"/>
      <c r="AK116" s="782" t="s">
        <v>447</v>
      </c>
      <c r="AL116" s="780"/>
      <c r="AM116" s="780"/>
      <c r="AN116" s="780"/>
      <c r="AO116" s="781"/>
      <c r="AP116" s="824" t="s">
        <v>128</v>
      </c>
      <c r="AQ116" s="825"/>
      <c r="AR116" s="825"/>
      <c r="AS116" s="825"/>
      <c r="AT116" s="826"/>
      <c r="AU116" s="932"/>
      <c r="AV116" s="933"/>
      <c r="AW116" s="933"/>
      <c r="AX116" s="933"/>
      <c r="AY116" s="933"/>
      <c r="AZ116" s="909" t="s">
        <v>465</v>
      </c>
      <c r="BA116" s="910"/>
      <c r="BB116" s="910"/>
      <c r="BC116" s="910"/>
      <c r="BD116" s="910"/>
      <c r="BE116" s="910"/>
      <c r="BF116" s="910"/>
      <c r="BG116" s="910"/>
      <c r="BH116" s="910"/>
      <c r="BI116" s="910"/>
      <c r="BJ116" s="910"/>
      <c r="BK116" s="910"/>
      <c r="BL116" s="910"/>
      <c r="BM116" s="910"/>
      <c r="BN116" s="910"/>
      <c r="BO116" s="910"/>
      <c r="BP116" s="911"/>
      <c r="BQ116" s="816" t="s">
        <v>128</v>
      </c>
      <c r="BR116" s="817"/>
      <c r="BS116" s="817"/>
      <c r="BT116" s="817"/>
      <c r="BU116" s="817"/>
      <c r="BV116" s="817" t="s">
        <v>128</v>
      </c>
      <c r="BW116" s="817"/>
      <c r="BX116" s="817"/>
      <c r="BY116" s="817"/>
      <c r="BZ116" s="817"/>
      <c r="CA116" s="817" t="s">
        <v>444</v>
      </c>
      <c r="CB116" s="817"/>
      <c r="CC116" s="817"/>
      <c r="CD116" s="817"/>
      <c r="CE116" s="817"/>
      <c r="CF116" s="875" t="s">
        <v>447</v>
      </c>
      <c r="CG116" s="876"/>
      <c r="CH116" s="876"/>
      <c r="CI116" s="876"/>
      <c r="CJ116" s="876"/>
      <c r="CK116" s="927"/>
      <c r="CL116" s="821"/>
      <c r="CM116" s="815" t="s">
        <v>466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460</v>
      </c>
      <c r="DH116" s="780"/>
      <c r="DI116" s="780"/>
      <c r="DJ116" s="780"/>
      <c r="DK116" s="781"/>
      <c r="DL116" s="782" t="s">
        <v>444</v>
      </c>
      <c r="DM116" s="780"/>
      <c r="DN116" s="780"/>
      <c r="DO116" s="780"/>
      <c r="DP116" s="781"/>
      <c r="DQ116" s="782" t="s">
        <v>444</v>
      </c>
      <c r="DR116" s="780"/>
      <c r="DS116" s="780"/>
      <c r="DT116" s="780"/>
      <c r="DU116" s="781"/>
      <c r="DV116" s="824" t="s">
        <v>444</v>
      </c>
      <c r="DW116" s="825"/>
      <c r="DX116" s="825"/>
      <c r="DY116" s="825"/>
      <c r="DZ116" s="826"/>
    </row>
    <row r="117" spans="1:130" s="230" customFormat="1" ht="26.25" customHeight="1" x14ac:dyDescent="0.15">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467</v>
      </c>
      <c r="Z117" s="897"/>
      <c r="AA117" s="902">
        <v>957862</v>
      </c>
      <c r="AB117" s="903"/>
      <c r="AC117" s="903"/>
      <c r="AD117" s="903"/>
      <c r="AE117" s="904"/>
      <c r="AF117" s="905">
        <v>1098585</v>
      </c>
      <c r="AG117" s="903"/>
      <c r="AH117" s="903"/>
      <c r="AI117" s="903"/>
      <c r="AJ117" s="904"/>
      <c r="AK117" s="905">
        <v>1112084</v>
      </c>
      <c r="AL117" s="903"/>
      <c r="AM117" s="903"/>
      <c r="AN117" s="903"/>
      <c r="AO117" s="904"/>
      <c r="AP117" s="906"/>
      <c r="AQ117" s="907"/>
      <c r="AR117" s="907"/>
      <c r="AS117" s="907"/>
      <c r="AT117" s="908"/>
      <c r="AU117" s="932"/>
      <c r="AV117" s="933"/>
      <c r="AW117" s="933"/>
      <c r="AX117" s="933"/>
      <c r="AY117" s="933"/>
      <c r="AZ117" s="863" t="s">
        <v>468</v>
      </c>
      <c r="BA117" s="864"/>
      <c r="BB117" s="864"/>
      <c r="BC117" s="864"/>
      <c r="BD117" s="864"/>
      <c r="BE117" s="864"/>
      <c r="BF117" s="864"/>
      <c r="BG117" s="864"/>
      <c r="BH117" s="864"/>
      <c r="BI117" s="864"/>
      <c r="BJ117" s="864"/>
      <c r="BK117" s="864"/>
      <c r="BL117" s="864"/>
      <c r="BM117" s="864"/>
      <c r="BN117" s="864"/>
      <c r="BO117" s="864"/>
      <c r="BP117" s="865"/>
      <c r="BQ117" s="816" t="s">
        <v>128</v>
      </c>
      <c r="BR117" s="817"/>
      <c r="BS117" s="817"/>
      <c r="BT117" s="817"/>
      <c r="BU117" s="817"/>
      <c r="BV117" s="817" t="s">
        <v>444</v>
      </c>
      <c r="BW117" s="817"/>
      <c r="BX117" s="817"/>
      <c r="BY117" s="817"/>
      <c r="BZ117" s="817"/>
      <c r="CA117" s="817" t="s">
        <v>128</v>
      </c>
      <c r="CB117" s="817"/>
      <c r="CC117" s="817"/>
      <c r="CD117" s="817"/>
      <c r="CE117" s="817"/>
      <c r="CF117" s="875" t="s">
        <v>128</v>
      </c>
      <c r="CG117" s="876"/>
      <c r="CH117" s="876"/>
      <c r="CI117" s="876"/>
      <c r="CJ117" s="876"/>
      <c r="CK117" s="927"/>
      <c r="CL117" s="821"/>
      <c r="CM117" s="815" t="s">
        <v>469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450</v>
      </c>
      <c r="DH117" s="780"/>
      <c r="DI117" s="780"/>
      <c r="DJ117" s="780"/>
      <c r="DK117" s="781"/>
      <c r="DL117" s="782" t="s">
        <v>444</v>
      </c>
      <c r="DM117" s="780"/>
      <c r="DN117" s="780"/>
      <c r="DO117" s="780"/>
      <c r="DP117" s="781"/>
      <c r="DQ117" s="782" t="s">
        <v>444</v>
      </c>
      <c r="DR117" s="780"/>
      <c r="DS117" s="780"/>
      <c r="DT117" s="780"/>
      <c r="DU117" s="781"/>
      <c r="DV117" s="824" t="s">
        <v>128</v>
      </c>
      <c r="DW117" s="825"/>
      <c r="DX117" s="825"/>
      <c r="DY117" s="825"/>
      <c r="DZ117" s="826"/>
    </row>
    <row r="118" spans="1:130" s="230" customFormat="1" ht="26.25" customHeight="1" x14ac:dyDescent="0.15">
      <c r="A118" s="895" t="s">
        <v>438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435</v>
      </c>
      <c r="AB118" s="896"/>
      <c r="AC118" s="896"/>
      <c r="AD118" s="896"/>
      <c r="AE118" s="897"/>
      <c r="AF118" s="898" t="s">
        <v>436</v>
      </c>
      <c r="AG118" s="896"/>
      <c r="AH118" s="896"/>
      <c r="AI118" s="896"/>
      <c r="AJ118" s="897"/>
      <c r="AK118" s="898" t="s">
        <v>307</v>
      </c>
      <c r="AL118" s="896"/>
      <c r="AM118" s="896"/>
      <c r="AN118" s="896"/>
      <c r="AO118" s="897"/>
      <c r="AP118" s="899" t="s">
        <v>437</v>
      </c>
      <c r="AQ118" s="900"/>
      <c r="AR118" s="900"/>
      <c r="AS118" s="900"/>
      <c r="AT118" s="901"/>
      <c r="AU118" s="932"/>
      <c r="AV118" s="933"/>
      <c r="AW118" s="933"/>
      <c r="AX118" s="933"/>
      <c r="AY118" s="933"/>
      <c r="AZ118" s="838" t="s">
        <v>470</v>
      </c>
      <c r="BA118" s="839"/>
      <c r="BB118" s="839"/>
      <c r="BC118" s="839"/>
      <c r="BD118" s="839"/>
      <c r="BE118" s="839"/>
      <c r="BF118" s="839"/>
      <c r="BG118" s="839"/>
      <c r="BH118" s="839"/>
      <c r="BI118" s="839"/>
      <c r="BJ118" s="839"/>
      <c r="BK118" s="839"/>
      <c r="BL118" s="839"/>
      <c r="BM118" s="839"/>
      <c r="BN118" s="839"/>
      <c r="BO118" s="839"/>
      <c r="BP118" s="840"/>
      <c r="BQ118" s="879" t="s">
        <v>128</v>
      </c>
      <c r="BR118" s="845"/>
      <c r="BS118" s="845"/>
      <c r="BT118" s="845"/>
      <c r="BU118" s="845"/>
      <c r="BV118" s="845" t="s">
        <v>460</v>
      </c>
      <c r="BW118" s="845"/>
      <c r="BX118" s="845"/>
      <c r="BY118" s="845"/>
      <c r="BZ118" s="845"/>
      <c r="CA118" s="845" t="s">
        <v>471</v>
      </c>
      <c r="CB118" s="845"/>
      <c r="CC118" s="845"/>
      <c r="CD118" s="845"/>
      <c r="CE118" s="845"/>
      <c r="CF118" s="875" t="s">
        <v>472</v>
      </c>
      <c r="CG118" s="876"/>
      <c r="CH118" s="876"/>
      <c r="CI118" s="876"/>
      <c r="CJ118" s="876"/>
      <c r="CK118" s="927"/>
      <c r="CL118" s="821"/>
      <c r="CM118" s="815" t="s">
        <v>473</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444</v>
      </c>
      <c r="DH118" s="780"/>
      <c r="DI118" s="780"/>
      <c r="DJ118" s="780"/>
      <c r="DK118" s="781"/>
      <c r="DL118" s="782" t="s">
        <v>128</v>
      </c>
      <c r="DM118" s="780"/>
      <c r="DN118" s="780"/>
      <c r="DO118" s="780"/>
      <c r="DP118" s="781"/>
      <c r="DQ118" s="782" t="s">
        <v>472</v>
      </c>
      <c r="DR118" s="780"/>
      <c r="DS118" s="780"/>
      <c r="DT118" s="780"/>
      <c r="DU118" s="781"/>
      <c r="DV118" s="824" t="s">
        <v>450</v>
      </c>
      <c r="DW118" s="825"/>
      <c r="DX118" s="825"/>
      <c r="DY118" s="825"/>
      <c r="DZ118" s="826"/>
    </row>
    <row r="119" spans="1:130" s="230" customFormat="1" ht="26.25" customHeight="1" x14ac:dyDescent="0.15">
      <c r="A119" s="818" t="s">
        <v>441</v>
      </c>
      <c r="B119" s="819"/>
      <c r="C119" s="860" t="s">
        <v>442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128</v>
      </c>
      <c r="AB119" s="889"/>
      <c r="AC119" s="889"/>
      <c r="AD119" s="889"/>
      <c r="AE119" s="890"/>
      <c r="AF119" s="891" t="s">
        <v>128</v>
      </c>
      <c r="AG119" s="889"/>
      <c r="AH119" s="889"/>
      <c r="AI119" s="889"/>
      <c r="AJ119" s="890"/>
      <c r="AK119" s="891" t="s">
        <v>460</v>
      </c>
      <c r="AL119" s="889"/>
      <c r="AM119" s="889"/>
      <c r="AN119" s="889"/>
      <c r="AO119" s="890"/>
      <c r="AP119" s="892" t="s">
        <v>444</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474</v>
      </c>
      <c r="BP119" s="878"/>
      <c r="BQ119" s="879">
        <v>10664928</v>
      </c>
      <c r="BR119" s="845"/>
      <c r="BS119" s="845"/>
      <c r="BT119" s="845"/>
      <c r="BU119" s="845"/>
      <c r="BV119" s="845">
        <v>10588103</v>
      </c>
      <c r="BW119" s="845"/>
      <c r="BX119" s="845"/>
      <c r="BY119" s="845"/>
      <c r="BZ119" s="845"/>
      <c r="CA119" s="845">
        <v>12625634</v>
      </c>
      <c r="CB119" s="845"/>
      <c r="CC119" s="845"/>
      <c r="CD119" s="845"/>
      <c r="CE119" s="845"/>
      <c r="CF119" s="748"/>
      <c r="CG119" s="749"/>
      <c r="CH119" s="749"/>
      <c r="CI119" s="749"/>
      <c r="CJ119" s="834"/>
      <c r="CK119" s="928"/>
      <c r="CL119" s="823"/>
      <c r="CM119" s="838" t="s">
        <v>475</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128</v>
      </c>
      <c r="DH119" s="764"/>
      <c r="DI119" s="764"/>
      <c r="DJ119" s="764"/>
      <c r="DK119" s="765"/>
      <c r="DL119" s="766" t="s">
        <v>128</v>
      </c>
      <c r="DM119" s="764"/>
      <c r="DN119" s="764"/>
      <c r="DO119" s="764"/>
      <c r="DP119" s="765"/>
      <c r="DQ119" s="766" t="s">
        <v>128</v>
      </c>
      <c r="DR119" s="764"/>
      <c r="DS119" s="764"/>
      <c r="DT119" s="764"/>
      <c r="DU119" s="765"/>
      <c r="DV119" s="848" t="s">
        <v>444</v>
      </c>
      <c r="DW119" s="849"/>
      <c r="DX119" s="849"/>
      <c r="DY119" s="849"/>
      <c r="DZ119" s="850"/>
    </row>
    <row r="120" spans="1:130" s="230" customFormat="1" ht="26.25" customHeight="1" x14ac:dyDescent="0.15">
      <c r="A120" s="820"/>
      <c r="B120" s="821"/>
      <c r="C120" s="815" t="s">
        <v>446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128</v>
      </c>
      <c r="AB120" s="780"/>
      <c r="AC120" s="780"/>
      <c r="AD120" s="780"/>
      <c r="AE120" s="781"/>
      <c r="AF120" s="782" t="s">
        <v>128</v>
      </c>
      <c r="AG120" s="780"/>
      <c r="AH120" s="780"/>
      <c r="AI120" s="780"/>
      <c r="AJ120" s="781"/>
      <c r="AK120" s="782" t="s">
        <v>450</v>
      </c>
      <c r="AL120" s="780"/>
      <c r="AM120" s="780"/>
      <c r="AN120" s="780"/>
      <c r="AO120" s="781"/>
      <c r="AP120" s="824" t="s">
        <v>128</v>
      </c>
      <c r="AQ120" s="825"/>
      <c r="AR120" s="825"/>
      <c r="AS120" s="825"/>
      <c r="AT120" s="826"/>
      <c r="AU120" s="880" t="s">
        <v>476</v>
      </c>
      <c r="AV120" s="881"/>
      <c r="AW120" s="881"/>
      <c r="AX120" s="881"/>
      <c r="AY120" s="882"/>
      <c r="AZ120" s="860" t="s">
        <v>477</v>
      </c>
      <c r="BA120" s="808"/>
      <c r="BB120" s="808"/>
      <c r="BC120" s="808"/>
      <c r="BD120" s="808"/>
      <c r="BE120" s="808"/>
      <c r="BF120" s="808"/>
      <c r="BG120" s="808"/>
      <c r="BH120" s="808"/>
      <c r="BI120" s="808"/>
      <c r="BJ120" s="808"/>
      <c r="BK120" s="808"/>
      <c r="BL120" s="808"/>
      <c r="BM120" s="808"/>
      <c r="BN120" s="808"/>
      <c r="BO120" s="808"/>
      <c r="BP120" s="809"/>
      <c r="BQ120" s="861">
        <v>4039798</v>
      </c>
      <c r="BR120" s="842"/>
      <c r="BS120" s="842"/>
      <c r="BT120" s="842"/>
      <c r="BU120" s="842"/>
      <c r="BV120" s="842">
        <v>4576258</v>
      </c>
      <c r="BW120" s="842"/>
      <c r="BX120" s="842"/>
      <c r="BY120" s="842"/>
      <c r="BZ120" s="842"/>
      <c r="CA120" s="842">
        <v>4833721</v>
      </c>
      <c r="CB120" s="842"/>
      <c r="CC120" s="842"/>
      <c r="CD120" s="842"/>
      <c r="CE120" s="842"/>
      <c r="CF120" s="866">
        <v>116.2</v>
      </c>
      <c r="CG120" s="867"/>
      <c r="CH120" s="867"/>
      <c r="CI120" s="867"/>
      <c r="CJ120" s="867"/>
      <c r="CK120" s="868" t="s">
        <v>478</v>
      </c>
      <c r="CL120" s="852"/>
      <c r="CM120" s="852"/>
      <c r="CN120" s="852"/>
      <c r="CO120" s="853"/>
      <c r="CP120" s="872" t="s">
        <v>479</v>
      </c>
      <c r="CQ120" s="873"/>
      <c r="CR120" s="873"/>
      <c r="CS120" s="873"/>
      <c r="CT120" s="873"/>
      <c r="CU120" s="873"/>
      <c r="CV120" s="873"/>
      <c r="CW120" s="873"/>
      <c r="CX120" s="873"/>
      <c r="CY120" s="873"/>
      <c r="CZ120" s="873"/>
      <c r="DA120" s="873"/>
      <c r="DB120" s="873"/>
      <c r="DC120" s="873"/>
      <c r="DD120" s="873"/>
      <c r="DE120" s="873"/>
      <c r="DF120" s="874"/>
      <c r="DG120" s="861">
        <v>724755</v>
      </c>
      <c r="DH120" s="842"/>
      <c r="DI120" s="842"/>
      <c r="DJ120" s="842"/>
      <c r="DK120" s="842"/>
      <c r="DL120" s="842">
        <v>680566</v>
      </c>
      <c r="DM120" s="842"/>
      <c r="DN120" s="842"/>
      <c r="DO120" s="842"/>
      <c r="DP120" s="842"/>
      <c r="DQ120" s="842">
        <v>674387</v>
      </c>
      <c r="DR120" s="842"/>
      <c r="DS120" s="842"/>
      <c r="DT120" s="842"/>
      <c r="DU120" s="842"/>
      <c r="DV120" s="843">
        <v>16.2</v>
      </c>
      <c r="DW120" s="843"/>
      <c r="DX120" s="843"/>
      <c r="DY120" s="843"/>
      <c r="DZ120" s="844"/>
    </row>
    <row r="121" spans="1:130" s="230" customFormat="1" ht="26.25" customHeight="1" x14ac:dyDescent="0.15">
      <c r="A121" s="820"/>
      <c r="B121" s="821"/>
      <c r="C121" s="863" t="s">
        <v>480</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v>19644</v>
      </c>
      <c r="AB121" s="780"/>
      <c r="AC121" s="780"/>
      <c r="AD121" s="780"/>
      <c r="AE121" s="781"/>
      <c r="AF121" s="782">
        <v>8803</v>
      </c>
      <c r="AG121" s="780"/>
      <c r="AH121" s="780"/>
      <c r="AI121" s="780"/>
      <c r="AJ121" s="781"/>
      <c r="AK121" s="782">
        <v>6842</v>
      </c>
      <c r="AL121" s="780"/>
      <c r="AM121" s="780"/>
      <c r="AN121" s="780"/>
      <c r="AO121" s="781"/>
      <c r="AP121" s="824">
        <v>0.2</v>
      </c>
      <c r="AQ121" s="825"/>
      <c r="AR121" s="825"/>
      <c r="AS121" s="825"/>
      <c r="AT121" s="826"/>
      <c r="AU121" s="883"/>
      <c r="AV121" s="884"/>
      <c r="AW121" s="884"/>
      <c r="AX121" s="884"/>
      <c r="AY121" s="885"/>
      <c r="AZ121" s="815" t="s">
        <v>481</v>
      </c>
      <c r="BA121" s="752"/>
      <c r="BB121" s="752"/>
      <c r="BC121" s="752"/>
      <c r="BD121" s="752"/>
      <c r="BE121" s="752"/>
      <c r="BF121" s="752"/>
      <c r="BG121" s="752"/>
      <c r="BH121" s="752"/>
      <c r="BI121" s="752"/>
      <c r="BJ121" s="752"/>
      <c r="BK121" s="752"/>
      <c r="BL121" s="752"/>
      <c r="BM121" s="752"/>
      <c r="BN121" s="752"/>
      <c r="BO121" s="752"/>
      <c r="BP121" s="753"/>
      <c r="BQ121" s="816">
        <v>133327</v>
      </c>
      <c r="BR121" s="817"/>
      <c r="BS121" s="817"/>
      <c r="BT121" s="817"/>
      <c r="BU121" s="817"/>
      <c r="BV121" s="817">
        <v>116700</v>
      </c>
      <c r="BW121" s="817"/>
      <c r="BX121" s="817"/>
      <c r="BY121" s="817"/>
      <c r="BZ121" s="817"/>
      <c r="CA121" s="817">
        <v>96661</v>
      </c>
      <c r="CB121" s="817"/>
      <c r="CC121" s="817"/>
      <c r="CD121" s="817"/>
      <c r="CE121" s="817"/>
      <c r="CF121" s="875">
        <v>2.2999999999999998</v>
      </c>
      <c r="CG121" s="876"/>
      <c r="CH121" s="876"/>
      <c r="CI121" s="876"/>
      <c r="CJ121" s="876"/>
      <c r="CK121" s="869"/>
      <c r="CL121" s="855"/>
      <c r="CM121" s="855"/>
      <c r="CN121" s="855"/>
      <c r="CO121" s="856"/>
      <c r="CP121" s="835" t="s">
        <v>482</v>
      </c>
      <c r="CQ121" s="836"/>
      <c r="CR121" s="836"/>
      <c r="CS121" s="836"/>
      <c r="CT121" s="836"/>
      <c r="CU121" s="836"/>
      <c r="CV121" s="836"/>
      <c r="CW121" s="836"/>
      <c r="CX121" s="836"/>
      <c r="CY121" s="836"/>
      <c r="CZ121" s="836"/>
      <c r="DA121" s="836"/>
      <c r="DB121" s="836"/>
      <c r="DC121" s="836"/>
      <c r="DD121" s="836"/>
      <c r="DE121" s="836"/>
      <c r="DF121" s="837"/>
      <c r="DG121" s="816">
        <v>325801</v>
      </c>
      <c r="DH121" s="817"/>
      <c r="DI121" s="817"/>
      <c r="DJ121" s="817"/>
      <c r="DK121" s="817"/>
      <c r="DL121" s="817">
        <v>308085</v>
      </c>
      <c r="DM121" s="817"/>
      <c r="DN121" s="817"/>
      <c r="DO121" s="817"/>
      <c r="DP121" s="817"/>
      <c r="DQ121" s="817">
        <v>314578</v>
      </c>
      <c r="DR121" s="817"/>
      <c r="DS121" s="817"/>
      <c r="DT121" s="817"/>
      <c r="DU121" s="817"/>
      <c r="DV121" s="794">
        <v>7.6</v>
      </c>
      <c r="DW121" s="794"/>
      <c r="DX121" s="794"/>
      <c r="DY121" s="794"/>
      <c r="DZ121" s="795"/>
    </row>
    <row r="122" spans="1:130" s="230" customFormat="1" ht="26.25" customHeight="1" x14ac:dyDescent="0.15">
      <c r="A122" s="820"/>
      <c r="B122" s="821"/>
      <c r="C122" s="815" t="s">
        <v>459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128</v>
      </c>
      <c r="AB122" s="780"/>
      <c r="AC122" s="780"/>
      <c r="AD122" s="780"/>
      <c r="AE122" s="781"/>
      <c r="AF122" s="782" t="s">
        <v>128</v>
      </c>
      <c r="AG122" s="780"/>
      <c r="AH122" s="780"/>
      <c r="AI122" s="780"/>
      <c r="AJ122" s="781"/>
      <c r="AK122" s="782" t="s">
        <v>444</v>
      </c>
      <c r="AL122" s="780"/>
      <c r="AM122" s="780"/>
      <c r="AN122" s="780"/>
      <c r="AO122" s="781"/>
      <c r="AP122" s="824" t="s">
        <v>128</v>
      </c>
      <c r="AQ122" s="825"/>
      <c r="AR122" s="825"/>
      <c r="AS122" s="825"/>
      <c r="AT122" s="826"/>
      <c r="AU122" s="883"/>
      <c r="AV122" s="884"/>
      <c r="AW122" s="884"/>
      <c r="AX122" s="884"/>
      <c r="AY122" s="885"/>
      <c r="AZ122" s="838" t="s">
        <v>483</v>
      </c>
      <c r="BA122" s="839"/>
      <c r="BB122" s="839"/>
      <c r="BC122" s="839"/>
      <c r="BD122" s="839"/>
      <c r="BE122" s="839"/>
      <c r="BF122" s="839"/>
      <c r="BG122" s="839"/>
      <c r="BH122" s="839"/>
      <c r="BI122" s="839"/>
      <c r="BJ122" s="839"/>
      <c r="BK122" s="839"/>
      <c r="BL122" s="839"/>
      <c r="BM122" s="839"/>
      <c r="BN122" s="839"/>
      <c r="BO122" s="839"/>
      <c r="BP122" s="840"/>
      <c r="BQ122" s="879">
        <v>6952976</v>
      </c>
      <c r="BR122" s="845"/>
      <c r="BS122" s="845"/>
      <c r="BT122" s="845"/>
      <c r="BU122" s="845"/>
      <c r="BV122" s="845">
        <v>6884482</v>
      </c>
      <c r="BW122" s="845"/>
      <c r="BX122" s="845"/>
      <c r="BY122" s="845"/>
      <c r="BZ122" s="845"/>
      <c r="CA122" s="845">
        <v>7739399</v>
      </c>
      <c r="CB122" s="845"/>
      <c r="CC122" s="845"/>
      <c r="CD122" s="845"/>
      <c r="CE122" s="845"/>
      <c r="CF122" s="846">
        <v>186</v>
      </c>
      <c r="CG122" s="847"/>
      <c r="CH122" s="847"/>
      <c r="CI122" s="847"/>
      <c r="CJ122" s="847"/>
      <c r="CK122" s="869"/>
      <c r="CL122" s="855"/>
      <c r="CM122" s="855"/>
      <c r="CN122" s="855"/>
      <c r="CO122" s="856"/>
      <c r="CP122" s="835" t="s">
        <v>484</v>
      </c>
      <c r="CQ122" s="836"/>
      <c r="CR122" s="836"/>
      <c r="CS122" s="836"/>
      <c r="CT122" s="836"/>
      <c r="CU122" s="836"/>
      <c r="CV122" s="836"/>
      <c r="CW122" s="836"/>
      <c r="CX122" s="836"/>
      <c r="CY122" s="836"/>
      <c r="CZ122" s="836"/>
      <c r="DA122" s="836"/>
      <c r="DB122" s="836"/>
      <c r="DC122" s="836"/>
      <c r="DD122" s="836"/>
      <c r="DE122" s="836"/>
      <c r="DF122" s="837"/>
      <c r="DG122" s="816">
        <v>74213</v>
      </c>
      <c r="DH122" s="817"/>
      <c r="DI122" s="817"/>
      <c r="DJ122" s="817"/>
      <c r="DK122" s="817"/>
      <c r="DL122" s="817">
        <v>103200</v>
      </c>
      <c r="DM122" s="817"/>
      <c r="DN122" s="817"/>
      <c r="DO122" s="817"/>
      <c r="DP122" s="817"/>
      <c r="DQ122" s="817">
        <v>138868</v>
      </c>
      <c r="DR122" s="817"/>
      <c r="DS122" s="817"/>
      <c r="DT122" s="817"/>
      <c r="DU122" s="817"/>
      <c r="DV122" s="794">
        <v>3.3</v>
      </c>
      <c r="DW122" s="794"/>
      <c r="DX122" s="794"/>
      <c r="DY122" s="794"/>
      <c r="DZ122" s="795"/>
    </row>
    <row r="123" spans="1:130" s="230" customFormat="1" ht="26.25" customHeight="1" x14ac:dyDescent="0.15">
      <c r="A123" s="820"/>
      <c r="B123" s="821"/>
      <c r="C123" s="815" t="s">
        <v>466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128</v>
      </c>
      <c r="AB123" s="780"/>
      <c r="AC123" s="780"/>
      <c r="AD123" s="780"/>
      <c r="AE123" s="781"/>
      <c r="AF123" s="782" t="s">
        <v>128</v>
      </c>
      <c r="AG123" s="780"/>
      <c r="AH123" s="780"/>
      <c r="AI123" s="780"/>
      <c r="AJ123" s="781"/>
      <c r="AK123" s="782" t="s">
        <v>485</v>
      </c>
      <c r="AL123" s="780"/>
      <c r="AM123" s="780"/>
      <c r="AN123" s="780"/>
      <c r="AO123" s="781"/>
      <c r="AP123" s="824" t="s">
        <v>471</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486</v>
      </c>
      <c r="BP123" s="878"/>
      <c r="BQ123" s="832">
        <v>11126101</v>
      </c>
      <c r="BR123" s="833"/>
      <c r="BS123" s="833"/>
      <c r="BT123" s="833"/>
      <c r="BU123" s="833"/>
      <c r="BV123" s="833">
        <v>11577440</v>
      </c>
      <c r="BW123" s="833"/>
      <c r="BX123" s="833"/>
      <c r="BY123" s="833"/>
      <c r="BZ123" s="833"/>
      <c r="CA123" s="833">
        <v>12669781</v>
      </c>
      <c r="CB123" s="833"/>
      <c r="CC123" s="833"/>
      <c r="CD123" s="833"/>
      <c r="CE123" s="833"/>
      <c r="CF123" s="748"/>
      <c r="CG123" s="749"/>
      <c r="CH123" s="749"/>
      <c r="CI123" s="749"/>
      <c r="CJ123" s="834"/>
      <c r="CK123" s="869"/>
      <c r="CL123" s="855"/>
      <c r="CM123" s="855"/>
      <c r="CN123" s="855"/>
      <c r="CO123" s="856"/>
      <c r="CP123" s="835" t="s">
        <v>487</v>
      </c>
      <c r="CQ123" s="836"/>
      <c r="CR123" s="836"/>
      <c r="CS123" s="836"/>
      <c r="CT123" s="836"/>
      <c r="CU123" s="836"/>
      <c r="CV123" s="836"/>
      <c r="CW123" s="836"/>
      <c r="CX123" s="836"/>
      <c r="CY123" s="836"/>
      <c r="CZ123" s="836"/>
      <c r="DA123" s="836"/>
      <c r="DB123" s="836"/>
      <c r="DC123" s="836"/>
      <c r="DD123" s="836"/>
      <c r="DE123" s="836"/>
      <c r="DF123" s="837"/>
      <c r="DG123" s="779">
        <v>36934</v>
      </c>
      <c r="DH123" s="780"/>
      <c r="DI123" s="780"/>
      <c r="DJ123" s="780"/>
      <c r="DK123" s="781"/>
      <c r="DL123" s="782">
        <v>39435</v>
      </c>
      <c r="DM123" s="780"/>
      <c r="DN123" s="780"/>
      <c r="DO123" s="780"/>
      <c r="DP123" s="781"/>
      <c r="DQ123" s="782">
        <v>42437</v>
      </c>
      <c r="DR123" s="780"/>
      <c r="DS123" s="780"/>
      <c r="DT123" s="780"/>
      <c r="DU123" s="781"/>
      <c r="DV123" s="824">
        <v>1</v>
      </c>
      <c r="DW123" s="825"/>
      <c r="DX123" s="825"/>
      <c r="DY123" s="825"/>
      <c r="DZ123" s="826"/>
    </row>
    <row r="124" spans="1:130" s="230" customFormat="1" ht="26.25" customHeight="1" thickBot="1" x14ac:dyDescent="0.2">
      <c r="A124" s="820"/>
      <c r="B124" s="821"/>
      <c r="C124" s="815" t="s">
        <v>469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485</v>
      </c>
      <c r="AB124" s="780"/>
      <c r="AC124" s="780"/>
      <c r="AD124" s="780"/>
      <c r="AE124" s="781"/>
      <c r="AF124" s="782" t="s">
        <v>471</v>
      </c>
      <c r="AG124" s="780"/>
      <c r="AH124" s="780"/>
      <c r="AI124" s="780"/>
      <c r="AJ124" s="781"/>
      <c r="AK124" s="782" t="s">
        <v>460</v>
      </c>
      <c r="AL124" s="780"/>
      <c r="AM124" s="780"/>
      <c r="AN124" s="780"/>
      <c r="AO124" s="781"/>
      <c r="AP124" s="824" t="s">
        <v>444</v>
      </c>
      <c r="AQ124" s="825"/>
      <c r="AR124" s="825"/>
      <c r="AS124" s="825"/>
      <c r="AT124" s="826"/>
      <c r="AU124" s="827" t="s">
        <v>488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128</v>
      </c>
      <c r="BR124" s="831"/>
      <c r="BS124" s="831"/>
      <c r="BT124" s="831"/>
      <c r="BU124" s="831"/>
      <c r="BV124" s="831" t="s">
        <v>128</v>
      </c>
      <c r="BW124" s="831"/>
      <c r="BX124" s="831"/>
      <c r="BY124" s="831"/>
      <c r="BZ124" s="831"/>
      <c r="CA124" s="831" t="s">
        <v>128</v>
      </c>
      <c r="CB124" s="831"/>
      <c r="CC124" s="831"/>
      <c r="CD124" s="831"/>
      <c r="CE124" s="831"/>
      <c r="CF124" s="726"/>
      <c r="CG124" s="727"/>
      <c r="CH124" s="727"/>
      <c r="CI124" s="727"/>
      <c r="CJ124" s="862"/>
      <c r="CK124" s="870"/>
      <c r="CL124" s="870"/>
      <c r="CM124" s="870"/>
      <c r="CN124" s="870"/>
      <c r="CO124" s="871"/>
      <c r="CP124" s="835" t="s">
        <v>489</v>
      </c>
      <c r="CQ124" s="836"/>
      <c r="CR124" s="836"/>
      <c r="CS124" s="836"/>
      <c r="CT124" s="836"/>
      <c r="CU124" s="836"/>
      <c r="CV124" s="836"/>
      <c r="CW124" s="836"/>
      <c r="CX124" s="836"/>
      <c r="CY124" s="836"/>
      <c r="CZ124" s="836"/>
      <c r="DA124" s="836"/>
      <c r="DB124" s="836"/>
      <c r="DC124" s="836"/>
      <c r="DD124" s="836"/>
      <c r="DE124" s="836"/>
      <c r="DF124" s="837"/>
      <c r="DG124" s="763">
        <v>666</v>
      </c>
      <c r="DH124" s="764"/>
      <c r="DI124" s="764"/>
      <c r="DJ124" s="764"/>
      <c r="DK124" s="765"/>
      <c r="DL124" s="766">
        <v>634</v>
      </c>
      <c r="DM124" s="764"/>
      <c r="DN124" s="764"/>
      <c r="DO124" s="764"/>
      <c r="DP124" s="765"/>
      <c r="DQ124" s="766">
        <v>4093</v>
      </c>
      <c r="DR124" s="764"/>
      <c r="DS124" s="764"/>
      <c r="DT124" s="764"/>
      <c r="DU124" s="765"/>
      <c r="DV124" s="848">
        <v>0.1</v>
      </c>
      <c r="DW124" s="849"/>
      <c r="DX124" s="849"/>
      <c r="DY124" s="849"/>
      <c r="DZ124" s="850"/>
    </row>
    <row r="125" spans="1:130" s="230" customFormat="1" ht="26.25" customHeight="1" x14ac:dyDescent="0.15">
      <c r="A125" s="820"/>
      <c r="B125" s="821"/>
      <c r="C125" s="815" t="s">
        <v>473</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485</v>
      </c>
      <c r="AB125" s="780"/>
      <c r="AC125" s="780"/>
      <c r="AD125" s="780"/>
      <c r="AE125" s="781"/>
      <c r="AF125" s="782" t="s">
        <v>444</v>
      </c>
      <c r="AG125" s="780"/>
      <c r="AH125" s="780"/>
      <c r="AI125" s="780"/>
      <c r="AJ125" s="781"/>
      <c r="AK125" s="782" t="s">
        <v>128</v>
      </c>
      <c r="AL125" s="780"/>
      <c r="AM125" s="780"/>
      <c r="AN125" s="780"/>
      <c r="AO125" s="781"/>
      <c r="AP125" s="824" t="s">
        <v>128</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490</v>
      </c>
      <c r="CL125" s="852"/>
      <c r="CM125" s="852"/>
      <c r="CN125" s="852"/>
      <c r="CO125" s="853"/>
      <c r="CP125" s="860" t="s">
        <v>491</v>
      </c>
      <c r="CQ125" s="808"/>
      <c r="CR125" s="808"/>
      <c r="CS125" s="808"/>
      <c r="CT125" s="808"/>
      <c r="CU125" s="808"/>
      <c r="CV125" s="808"/>
      <c r="CW125" s="808"/>
      <c r="CX125" s="808"/>
      <c r="CY125" s="808"/>
      <c r="CZ125" s="808"/>
      <c r="DA125" s="808"/>
      <c r="DB125" s="808"/>
      <c r="DC125" s="808"/>
      <c r="DD125" s="808"/>
      <c r="DE125" s="808"/>
      <c r="DF125" s="809"/>
      <c r="DG125" s="861" t="s">
        <v>453</v>
      </c>
      <c r="DH125" s="842"/>
      <c r="DI125" s="842"/>
      <c r="DJ125" s="842"/>
      <c r="DK125" s="842"/>
      <c r="DL125" s="842" t="s">
        <v>444</v>
      </c>
      <c r="DM125" s="842"/>
      <c r="DN125" s="842"/>
      <c r="DO125" s="842"/>
      <c r="DP125" s="842"/>
      <c r="DQ125" s="842" t="s">
        <v>128</v>
      </c>
      <c r="DR125" s="842"/>
      <c r="DS125" s="842"/>
      <c r="DT125" s="842"/>
      <c r="DU125" s="842"/>
      <c r="DV125" s="843" t="s">
        <v>128</v>
      </c>
      <c r="DW125" s="843"/>
      <c r="DX125" s="843"/>
      <c r="DY125" s="843"/>
      <c r="DZ125" s="844"/>
    </row>
    <row r="126" spans="1:130" s="230" customFormat="1" ht="26.25" customHeight="1" thickBot="1" x14ac:dyDescent="0.2">
      <c r="A126" s="820"/>
      <c r="B126" s="821"/>
      <c r="C126" s="815" t="s">
        <v>475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444</v>
      </c>
      <c r="AB126" s="780"/>
      <c r="AC126" s="780"/>
      <c r="AD126" s="780"/>
      <c r="AE126" s="781"/>
      <c r="AF126" s="782" t="s">
        <v>128</v>
      </c>
      <c r="AG126" s="780"/>
      <c r="AH126" s="780"/>
      <c r="AI126" s="780"/>
      <c r="AJ126" s="781"/>
      <c r="AK126" s="782" t="s">
        <v>460</v>
      </c>
      <c r="AL126" s="780"/>
      <c r="AM126" s="780"/>
      <c r="AN126" s="780"/>
      <c r="AO126" s="781"/>
      <c r="AP126" s="824" t="s">
        <v>128</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492</v>
      </c>
      <c r="CQ126" s="752"/>
      <c r="CR126" s="752"/>
      <c r="CS126" s="752"/>
      <c r="CT126" s="752"/>
      <c r="CU126" s="752"/>
      <c r="CV126" s="752"/>
      <c r="CW126" s="752"/>
      <c r="CX126" s="752"/>
      <c r="CY126" s="752"/>
      <c r="CZ126" s="752"/>
      <c r="DA126" s="752"/>
      <c r="DB126" s="752"/>
      <c r="DC126" s="752"/>
      <c r="DD126" s="752"/>
      <c r="DE126" s="752"/>
      <c r="DF126" s="753"/>
      <c r="DG126" s="816" t="s">
        <v>128</v>
      </c>
      <c r="DH126" s="817"/>
      <c r="DI126" s="817"/>
      <c r="DJ126" s="817"/>
      <c r="DK126" s="817"/>
      <c r="DL126" s="817" t="s">
        <v>128</v>
      </c>
      <c r="DM126" s="817"/>
      <c r="DN126" s="817"/>
      <c r="DO126" s="817"/>
      <c r="DP126" s="817"/>
      <c r="DQ126" s="817" t="s">
        <v>471</v>
      </c>
      <c r="DR126" s="817"/>
      <c r="DS126" s="817"/>
      <c r="DT126" s="817"/>
      <c r="DU126" s="817"/>
      <c r="DV126" s="794" t="s">
        <v>128</v>
      </c>
      <c r="DW126" s="794"/>
      <c r="DX126" s="794"/>
      <c r="DY126" s="794"/>
      <c r="DZ126" s="795"/>
    </row>
    <row r="127" spans="1:130" s="230" customFormat="1" ht="26.25" customHeight="1" x14ac:dyDescent="0.15">
      <c r="A127" s="822"/>
      <c r="B127" s="823"/>
      <c r="C127" s="838" t="s">
        <v>493</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128</v>
      </c>
      <c r="AB127" s="780"/>
      <c r="AC127" s="780"/>
      <c r="AD127" s="780"/>
      <c r="AE127" s="781"/>
      <c r="AF127" s="782" t="s">
        <v>128</v>
      </c>
      <c r="AG127" s="780"/>
      <c r="AH127" s="780"/>
      <c r="AI127" s="780"/>
      <c r="AJ127" s="781"/>
      <c r="AK127" s="782" t="s">
        <v>128</v>
      </c>
      <c r="AL127" s="780"/>
      <c r="AM127" s="780"/>
      <c r="AN127" s="780"/>
      <c r="AO127" s="781"/>
      <c r="AP127" s="824" t="s">
        <v>460</v>
      </c>
      <c r="AQ127" s="825"/>
      <c r="AR127" s="825"/>
      <c r="AS127" s="825"/>
      <c r="AT127" s="826"/>
      <c r="AU127" s="232"/>
      <c r="AV127" s="232"/>
      <c r="AW127" s="232"/>
      <c r="AX127" s="841" t="s">
        <v>494</v>
      </c>
      <c r="AY127" s="812"/>
      <c r="AZ127" s="812"/>
      <c r="BA127" s="812"/>
      <c r="BB127" s="812"/>
      <c r="BC127" s="812"/>
      <c r="BD127" s="812"/>
      <c r="BE127" s="813"/>
      <c r="BF127" s="811" t="s">
        <v>495</v>
      </c>
      <c r="BG127" s="812"/>
      <c r="BH127" s="812"/>
      <c r="BI127" s="812"/>
      <c r="BJ127" s="812"/>
      <c r="BK127" s="812"/>
      <c r="BL127" s="813"/>
      <c r="BM127" s="811" t="s">
        <v>496</v>
      </c>
      <c r="BN127" s="812"/>
      <c r="BO127" s="812"/>
      <c r="BP127" s="812"/>
      <c r="BQ127" s="812"/>
      <c r="BR127" s="812"/>
      <c r="BS127" s="813"/>
      <c r="BT127" s="811" t="s">
        <v>497</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498</v>
      </c>
      <c r="CQ127" s="752"/>
      <c r="CR127" s="752"/>
      <c r="CS127" s="752"/>
      <c r="CT127" s="752"/>
      <c r="CU127" s="752"/>
      <c r="CV127" s="752"/>
      <c r="CW127" s="752"/>
      <c r="CX127" s="752"/>
      <c r="CY127" s="752"/>
      <c r="CZ127" s="752"/>
      <c r="DA127" s="752"/>
      <c r="DB127" s="752"/>
      <c r="DC127" s="752"/>
      <c r="DD127" s="752"/>
      <c r="DE127" s="752"/>
      <c r="DF127" s="753"/>
      <c r="DG127" s="816" t="s">
        <v>471</v>
      </c>
      <c r="DH127" s="817"/>
      <c r="DI127" s="817"/>
      <c r="DJ127" s="817"/>
      <c r="DK127" s="817"/>
      <c r="DL127" s="817" t="s">
        <v>128</v>
      </c>
      <c r="DM127" s="817"/>
      <c r="DN127" s="817"/>
      <c r="DO127" s="817"/>
      <c r="DP127" s="817"/>
      <c r="DQ127" s="817" t="s">
        <v>128</v>
      </c>
      <c r="DR127" s="817"/>
      <c r="DS127" s="817"/>
      <c r="DT127" s="817"/>
      <c r="DU127" s="817"/>
      <c r="DV127" s="794" t="s">
        <v>128</v>
      </c>
      <c r="DW127" s="794"/>
      <c r="DX127" s="794"/>
      <c r="DY127" s="794"/>
      <c r="DZ127" s="795"/>
    </row>
    <row r="128" spans="1:130" s="230" customFormat="1" ht="26.25" customHeight="1" thickBot="1" x14ac:dyDescent="0.2">
      <c r="A128" s="796" t="s">
        <v>499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500</v>
      </c>
      <c r="X128" s="798"/>
      <c r="Y128" s="798"/>
      <c r="Z128" s="799"/>
      <c r="AA128" s="800">
        <v>28603</v>
      </c>
      <c r="AB128" s="801"/>
      <c r="AC128" s="801"/>
      <c r="AD128" s="801"/>
      <c r="AE128" s="802"/>
      <c r="AF128" s="803">
        <v>32807</v>
      </c>
      <c r="AG128" s="801"/>
      <c r="AH128" s="801"/>
      <c r="AI128" s="801"/>
      <c r="AJ128" s="802"/>
      <c r="AK128" s="803">
        <v>31590</v>
      </c>
      <c r="AL128" s="801"/>
      <c r="AM128" s="801"/>
      <c r="AN128" s="801"/>
      <c r="AO128" s="802"/>
      <c r="AP128" s="804"/>
      <c r="AQ128" s="805"/>
      <c r="AR128" s="805"/>
      <c r="AS128" s="805"/>
      <c r="AT128" s="806"/>
      <c r="AU128" s="232"/>
      <c r="AV128" s="232"/>
      <c r="AW128" s="232"/>
      <c r="AX128" s="807" t="s">
        <v>501</v>
      </c>
      <c r="AY128" s="808"/>
      <c r="AZ128" s="808"/>
      <c r="BA128" s="808"/>
      <c r="BB128" s="808"/>
      <c r="BC128" s="808"/>
      <c r="BD128" s="808"/>
      <c r="BE128" s="809"/>
      <c r="BF128" s="786" t="s">
        <v>128</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502</v>
      </c>
      <c r="CQ128" s="730"/>
      <c r="CR128" s="730"/>
      <c r="CS128" s="730"/>
      <c r="CT128" s="730"/>
      <c r="CU128" s="730"/>
      <c r="CV128" s="730"/>
      <c r="CW128" s="730"/>
      <c r="CX128" s="730"/>
      <c r="CY128" s="730"/>
      <c r="CZ128" s="730"/>
      <c r="DA128" s="730"/>
      <c r="DB128" s="730"/>
      <c r="DC128" s="730"/>
      <c r="DD128" s="730"/>
      <c r="DE128" s="730"/>
      <c r="DF128" s="731"/>
      <c r="DG128" s="790" t="s">
        <v>128</v>
      </c>
      <c r="DH128" s="791"/>
      <c r="DI128" s="791"/>
      <c r="DJ128" s="791"/>
      <c r="DK128" s="791"/>
      <c r="DL128" s="791" t="s">
        <v>128</v>
      </c>
      <c r="DM128" s="791"/>
      <c r="DN128" s="791"/>
      <c r="DO128" s="791"/>
      <c r="DP128" s="791"/>
      <c r="DQ128" s="791" t="s">
        <v>128</v>
      </c>
      <c r="DR128" s="791"/>
      <c r="DS128" s="791"/>
      <c r="DT128" s="791"/>
      <c r="DU128" s="791"/>
      <c r="DV128" s="792" t="s">
        <v>128</v>
      </c>
      <c r="DW128" s="792"/>
      <c r="DX128" s="792"/>
      <c r="DY128" s="792"/>
      <c r="DZ128" s="793"/>
    </row>
    <row r="129" spans="1:131" s="230" customFormat="1" ht="26.25" customHeight="1" x14ac:dyDescent="0.15">
      <c r="A129" s="774" t="s">
        <v>107</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503</v>
      </c>
      <c r="X129" s="777"/>
      <c r="Y129" s="777"/>
      <c r="Z129" s="778"/>
      <c r="AA129" s="779">
        <v>4710653</v>
      </c>
      <c r="AB129" s="780"/>
      <c r="AC129" s="780"/>
      <c r="AD129" s="780"/>
      <c r="AE129" s="781"/>
      <c r="AF129" s="782">
        <v>5125965</v>
      </c>
      <c r="AG129" s="780"/>
      <c r="AH129" s="780"/>
      <c r="AI129" s="780"/>
      <c r="AJ129" s="781"/>
      <c r="AK129" s="782">
        <v>4944415</v>
      </c>
      <c r="AL129" s="780"/>
      <c r="AM129" s="780"/>
      <c r="AN129" s="780"/>
      <c r="AO129" s="781"/>
      <c r="AP129" s="783"/>
      <c r="AQ129" s="784"/>
      <c r="AR129" s="784"/>
      <c r="AS129" s="784"/>
      <c r="AT129" s="785"/>
      <c r="AU129" s="233"/>
      <c r="AV129" s="233"/>
      <c r="AW129" s="233"/>
      <c r="AX129" s="751" t="s">
        <v>504</v>
      </c>
      <c r="AY129" s="752"/>
      <c r="AZ129" s="752"/>
      <c r="BA129" s="752"/>
      <c r="BB129" s="752"/>
      <c r="BC129" s="752"/>
      <c r="BD129" s="752"/>
      <c r="BE129" s="753"/>
      <c r="BF129" s="770" t="s">
        <v>444</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506</v>
      </c>
      <c r="X130" s="777"/>
      <c r="Y130" s="777"/>
      <c r="Z130" s="778"/>
      <c r="AA130" s="779">
        <v>697246</v>
      </c>
      <c r="AB130" s="780"/>
      <c r="AC130" s="780"/>
      <c r="AD130" s="780"/>
      <c r="AE130" s="781"/>
      <c r="AF130" s="782">
        <v>791365</v>
      </c>
      <c r="AG130" s="780"/>
      <c r="AH130" s="780"/>
      <c r="AI130" s="780"/>
      <c r="AJ130" s="781"/>
      <c r="AK130" s="782">
        <v>784355</v>
      </c>
      <c r="AL130" s="780"/>
      <c r="AM130" s="780"/>
      <c r="AN130" s="780"/>
      <c r="AO130" s="781"/>
      <c r="AP130" s="783"/>
      <c r="AQ130" s="784"/>
      <c r="AR130" s="784"/>
      <c r="AS130" s="784"/>
      <c r="AT130" s="785"/>
      <c r="AU130" s="233"/>
      <c r="AV130" s="233"/>
      <c r="AW130" s="233"/>
      <c r="AX130" s="751" t="s">
        <v>507</v>
      </c>
      <c r="AY130" s="752"/>
      <c r="AZ130" s="752"/>
      <c r="BA130" s="752"/>
      <c r="BB130" s="752"/>
      <c r="BC130" s="752"/>
      <c r="BD130" s="752"/>
      <c r="BE130" s="753"/>
      <c r="BF130" s="754">
        <v>6.4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508</v>
      </c>
      <c r="X131" s="761"/>
      <c r="Y131" s="761"/>
      <c r="Z131" s="762"/>
      <c r="AA131" s="763">
        <v>4013407</v>
      </c>
      <c r="AB131" s="764"/>
      <c r="AC131" s="764"/>
      <c r="AD131" s="764"/>
      <c r="AE131" s="765"/>
      <c r="AF131" s="766">
        <v>4334600</v>
      </c>
      <c r="AG131" s="764"/>
      <c r="AH131" s="764"/>
      <c r="AI131" s="764"/>
      <c r="AJ131" s="765"/>
      <c r="AK131" s="766">
        <v>4160060</v>
      </c>
      <c r="AL131" s="764"/>
      <c r="AM131" s="764"/>
      <c r="AN131" s="764"/>
      <c r="AO131" s="765"/>
      <c r="AP131" s="767"/>
      <c r="AQ131" s="768"/>
      <c r="AR131" s="768"/>
      <c r="AS131" s="768"/>
      <c r="AT131" s="769"/>
      <c r="AU131" s="233"/>
      <c r="AV131" s="233"/>
      <c r="AW131" s="233"/>
      <c r="AX131" s="729" t="s">
        <v>509</v>
      </c>
      <c r="AY131" s="730"/>
      <c r="AZ131" s="730"/>
      <c r="BA131" s="730"/>
      <c r="BB131" s="730"/>
      <c r="BC131" s="730"/>
      <c r="BD131" s="730"/>
      <c r="BE131" s="731"/>
      <c r="BF131" s="732" t="s">
        <v>128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511</v>
      </c>
      <c r="W132" s="742"/>
      <c r="X132" s="742"/>
      <c r="Y132" s="742"/>
      <c r="Z132" s="743"/>
      <c r="AA132" s="744">
        <v>5.7809487050000001</v>
      </c>
      <c r="AB132" s="745"/>
      <c r="AC132" s="745"/>
      <c r="AD132" s="745"/>
      <c r="AE132" s="746"/>
      <c r="AF132" s="747">
        <v>6.3307571630000004</v>
      </c>
      <c r="AG132" s="745"/>
      <c r="AH132" s="745"/>
      <c r="AI132" s="745"/>
      <c r="AJ132" s="746"/>
      <c r="AK132" s="747">
        <v>7.1186232890000003</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512</v>
      </c>
      <c r="W133" s="721"/>
      <c r="X133" s="721"/>
      <c r="Y133" s="721"/>
      <c r="Z133" s="722"/>
      <c r="AA133" s="723">
        <v>5.8</v>
      </c>
      <c r="AB133" s="724"/>
      <c r="AC133" s="724"/>
      <c r="AD133" s="724"/>
      <c r="AE133" s="725"/>
      <c r="AF133" s="723">
        <v>6</v>
      </c>
      <c r="AG133" s="724"/>
      <c r="AH133" s="724"/>
      <c r="AI133" s="724"/>
      <c r="AJ133" s="725"/>
      <c r="AK133" s="723">
        <v>6.4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GTsLD5aTk0UQQwTDAvPRYLP5K7uaGUHhnSrpnKs25Mmy0KzHz8qMoyV5DSAMqnri4qsbnD2ce9EGbmNNLETyXA==" saltValue="qBz905hxkunlQIS0SjIZv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AQ116" sqref="AQ116"/>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ISyodWjY31H1qyvY5zBKXw45yRoloGepz77AkgUPUtHvKCTnPNU7PnyNB3yI5zegQBdIasX1tC3AcJp5I2oxGQ==" saltValue="1Zo3H2NoeqASwqJ9xNqwv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F25" zoomScaleNormal="100" zoomScaleSheetLayoutView="55" workbookViewId="0">
      <selection activeCell="AQ116" sqref="AQ116"/>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OziThiKTjkMPXe3wuU6d42ZCQx0MJBLNDlLZ4wjGMTWUKnhcgTPd4Z0E3/LAsKT+gBkCxiHbSzX31G+mHafFA==" saltValue="YVeMDhzkm+3urRVL+5WOqw==" spinCount="100000" sheet="1" objects="1" scenarios="1"/>
  <dataConsolidate/>
  <phoneticPr fontId="2"/>
  <printOptions horizontalCentered="1" verticalCentered="1"/>
  <pageMargins left="0" right="0" top="0" bottom="0" header="0" footer="0"/>
  <pageSetup paperSize="8" scale="6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AQ116" sqref="AQ116"/>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5" t="s">
        <v>516</v>
      </c>
      <c r="AP7" s="272"/>
      <c r="AQ7" s="273" t="s">
        <v>517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6"/>
      <c r="AP8" s="278" t="s">
        <v>518</v>
      </c>
      <c r="AQ8" s="279" t="s">
        <v>519</v>
      </c>
      <c r="AR8" s="280" t="s">
        <v>520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7" t="s">
        <v>521</v>
      </c>
      <c r="AL9" s="1128"/>
      <c r="AM9" s="1128"/>
      <c r="AN9" s="1129"/>
      <c r="AO9" s="281">
        <v>1587348</v>
      </c>
      <c r="AP9" s="281">
        <v>165988</v>
      </c>
      <c r="AQ9" s="282">
        <v>139150</v>
      </c>
      <c r="AR9" s="283">
        <v>19.3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7" t="s">
        <v>522</v>
      </c>
      <c r="AL10" s="1128"/>
      <c r="AM10" s="1128"/>
      <c r="AN10" s="1129"/>
      <c r="AO10" s="284">
        <v>198574</v>
      </c>
      <c r="AP10" s="284">
        <v>20765</v>
      </c>
      <c r="AQ10" s="285">
        <v>19663</v>
      </c>
      <c r="AR10" s="286">
        <v>5.6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7" t="s">
        <v>523</v>
      </c>
      <c r="AL11" s="1128"/>
      <c r="AM11" s="1128"/>
      <c r="AN11" s="1129"/>
      <c r="AO11" s="284">
        <v>8997</v>
      </c>
      <c r="AP11" s="284">
        <v>941</v>
      </c>
      <c r="AQ11" s="285">
        <v>1097</v>
      </c>
      <c r="AR11" s="286">
        <v>-14.2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7" t="s">
        <v>524</v>
      </c>
      <c r="AL12" s="1128"/>
      <c r="AM12" s="1128"/>
      <c r="AN12" s="1129"/>
      <c r="AO12" s="284" t="s">
        <v>525</v>
      </c>
      <c r="AP12" s="284" t="s">
        <v>525</v>
      </c>
      <c r="AQ12" s="285" t="s">
        <v>525</v>
      </c>
      <c r="AR12" s="286" t="s">
        <v>525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7" t="s">
        <v>526</v>
      </c>
      <c r="AL13" s="1128"/>
      <c r="AM13" s="1128"/>
      <c r="AN13" s="1129"/>
      <c r="AO13" s="284">
        <v>41548</v>
      </c>
      <c r="AP13" s="284">
        <v>4345</v>
      </c>
      <c r="AQ13" s="285">
        <v>5184</v>
      </c>
      <c r="AR13" s="286">
        <v>-16.2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7" t="s">
        <v>527</v>
      </c>
      <c r="AL14" s="1128"/>
      <c r="AM14" s="1128"/>
      <c r="AN14" s="1129"/>
      <c r="AO14" s="284">
        <v>83057</v>
      </c>
      <c r="AP14" s="284">
        <v>8685</v>
      </c>
      <c r="AQ14" s="285">
        <v>3143</v>
      </c>
      <c r="AR14" s="286">
        <v>176.3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0" t="s">
        <v>528</v>
      </c>
      <c r="AL15" s="1131"/>
      <c r="AM15" s="1131"/>
      <c r="AN15" s="1132"/>
      <c r="AO15" s="284">
        <v>-193532</v>
      </c>
      <c r="AP15" s="284">
        <v>-20238</v>
      </c>
      <c r="AQ15" s="285">
        <v>-11320</v>
      </c>
      <c r="AR15" s="286">
        <v>78.8</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0" t="s">
        <v>188</v>
      </c>
      <c r="AL16" s="1131"/>
      <c r="AM16" s="1131"/>
      <c r="AN16" s="1132"/>
      <c r="AO16" s="284">
        <v>1725992</v>
      </c>
      <c r="AP16" s="284">
        <v>180486</v>
      </c>
      <c r="AQ16" s="285">
        <v>156916</v>
      </c>
      <c r="AR16" s="286">
        <v>15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530</v>
      </c>
      <c r="AP20" s="293" t="s">
        <v>531</v>
      </c>
      <c r="AQ20" s="294" t="s">
        <v>532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3" t="s">
        <v>533</v>
      </c>
      <c r="AL21" s="1134"/>
      <c r="AM21" s="1134"/>
      <c r="AN21" s="1135"/>
      <c r="AO21" s="297">
        <v>15.37</v>
      </c>
      <c r="AP21" s="298">
        <v>13.85</v>
      </c>
      <c r="AQ21" s="299">
        <v>1.52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3" t="s">
        <v>534</v>
      </c>
      <c r="AL22" s="1134"/>
      <c r="AM22" s="1134"/>
      <c r="AN22" s="1135"/>
      <c r="AO22" s="302">
        <v>94.3</v>
      </c>
      <c r="AP22" s="303">
        <v>95.5</v>
      </c>
      <c r="AQ22" s="304">
        <v>-1.2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6" t="s">
        <v>535</v>
      </c>
      <c r="B26" s="1126"/>
      <c r="C26" s="1126"/>
      <c r="D26" s="1126"/>
      <c r="E26" s="1126"/>
      <c r="F26" s="1126"/>
      <c r="G26" s="1126"/>
      <c r="H26" s="1126"/>
      <c r="I26" s="1126"/>
      <c r="J26" s="1126"/>
      <c r="K26" s="1126"/>
      <c r="L26" s="1126"/>
      <c r="M26" s="1126"/>
      <c r="N26" s="1126"/>
      <c r="O26" s="1126"/>
      <c r="P26" s="1126"/>
      <c r="Q26" s="1126"/>
      <c r="R26" s="1126"/>
      <c r="S26" s="1126"/>
      <c r="T26" s="1126"/>
      <c r="U26" s="1126"/>
      <c r="V26" s="1126"/>
      <c r="W26" s="1126"/>
      <c r="X26" s="1126"/>
      <c r="Y26" s="1126"/>
      <c r="Z26" s="1126"/>
      <c r="AA26" s="1126"/>
      <c r="AB26" s="1126"/>
      <c r="AC26" s="1126"/>
      <c r="AD26" s="1126"/>
      <c r="AE26" s="1126"/>
      <c r="AF26" s="1126"/>
      <c r="AG26" s="1126"/>
      <c r="AH26" s="1126"/>
      <c r="AI26" s="1126"/>
      <c r="AJ26" s="1126"/>
      <c r="AK26" s="1126"/>
      <c r="AL26" s="1126"/>
      <c r="AM26" s="1126"/>
      <c r="AN26" s="1126"/>
      <c r="AO26" s="1126"/>
      <c r="AP26" s="1126"/>
      <c r="AQ26" s="1126"/>
      <c r="AR26" s="1126"/>
      <c r="AS26" s="1126"/>
      <c r="AT26" s="267"/>
    </row>
    <row r="27" spans="1:46" x14ac:dyDescent="0.15">
      <c r="A27" s="309"/>
      <c r="AO27" s="262"/>
      <c r="AP27" s="262"/>
      <c r="AQ27" s="262"/>
      <c r="AR27" s="262"/>
      <c r="AS27" s="262"/>
      <c r="AT27" s="262"/>
    </row>
    <row r="28" spans="1:46" ht="17.25" x14ac:dyDescent="0.15">
      <c r="A28" s="263" t="s">
        <v>536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5" t="s">
        <v>516</v>
      </c>
      <c r="AP30" s="272"/>
      <c r="AQ30" s="273" t="s">
        <v>517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6"/>
      <c r="AP31" s="278" t="s">
        <v>518</v>
      </c>
      <c r="AQ31" s="279" t="s">
        <v>519</v>
      </c>
      <c r="AR31" s="280" t="s">
        <v>520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7" t="s">
        <v>538</v>
      </c>
      <c r="AL32" s="1118"/>
      <c r="AM32" s="1118"/>
      <c r="AN32" s="1119"/>
      <c r="AO32" s="312">
        <v>950205</v>
      </c>
      <c r="AP32" s="312">
        <v>99363</v>
      </c>
      <c r="AQ32" s="313">
        <v>83132</v>
      </c>
      <c r="AR32" s="314">
        <v>19.5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7" t="s">
        <v>539</v>
      </c>
      <c r="AL33" s="1118"/>
      <c r="AM33" s="1118"/>
      <c r="AN33" s="1119"/>
      <c r="AO33" s="312" t="s">
        <v>525</v>
      </c>
      <c r="AP33" s="312" t="s">
        <v>525</v>
      </c>
      <c r="AQ33" s="313" t="s">
        <v>525</v>
      </c>
      <c r="AR33" s="314" t="s">
        <v>525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7" t="s">
        <v>540</v>
      </c>
      <c r="AL34" s="1118"/>
      <c r="AM34" s="1118"/>
      <c r="AN34" s="1119"/>
      <c r="AO34" s="312" t="s">
        <v>525</v>
      </c>
      <c r="AP34" s="312" t="s">
        <v>525</v>
      </c>
      <c r="AQ34" s="313" t="s">
        <v>525</v>
      </c>
      <c r="AR34" s="314" t="s">
        <v>525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7" t="s">
        <v>541</v>
      </c>
      <c r="AL35" s="1118"/>
      <c r="AM35" s="1118"/>
      <c r="AN35" s="1119"/>
      <c r="AO35" s="312">
        <v>144292</v>
      </c>
      <c r="AP35" s="312">
        <v>15089</v>
      </c>
      <c r="AQ35" s="313">
        <v>18852</v>
      </c>
      <c r="AR35" s="314">
        <v>-20</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7" t="s">
        <v>542</v>
      </c>
      <c r="AL36" s="1118"/>
      <c r="AM36" s="1118"/>
      <c r="AN36" s="1119"/>
      <c r="AO36" s="312">
        <v>10745</v>
      </c>
      <c r="AP36" s="312">
        <v>1124</v>
      </c>
      <c r="AQ36" s="313">
        <v>4344</v>
      </c>
      <c r="AR36" s="314">
        <v>-74.099999999999994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7" t="s">
        <v>543</v>
      </c>
      <c r="AL37" s="1118"/>
      <c r="AM37" s="1118"/>
      <c r="AN37" s="1119"/>
      <c r="AO37" s="312">
        <v>6842</v>
      </c>
      <c r="AP37" s="312">
        <v>715</v>
      </c>
      <c r="AQ37" s="313">
        <v>1642</v>
      </c>
      <c r="AR37" s="314">
        <v>-56.5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0" t="s">
        <v>544</v>
      </c>
      <c r="AL38" s="1121"/>
      <c r="AM38" s="1121"/>
      <c r="AN38" s="1122"/>
      <c r="AO38" s="315" t="s">
        <v>525</v>
      </c>
      <c r="AP38" s="315" t="s">
        <v>525</v>
      </c>
      <c r="AQ38" s="316">
        <v>19</v>
      </c>
      <c r="AR38" s="304" t="s">
        <v>525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0" t="s">
        <v>545</v>
      </c>
      <c r="AL39" s="1121"/>
      <c r="AM39" s="1121"/>
      <c r="AN39" s="1122"/>
      <c r="AO39" s="312">
        <v>-31590</v>
      </c>
      <c r="AP39" s="312">
        <v>-3303</v>
      </c>
      <c r="AQ39" s="313">
        <v>-4399</v>
      </c>
      <c r="AR39" s="314">
        <v>-24.9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7" t="s">
        <v>546</v>
      </c>
      <c r="AL40" s="1118"/>
      <c r="AM40" s="1118"/>
      <c r="AN40" s="1119"/>
      <c r="AO40" s="312">
        <v>-784355</v>
      </c>
      <c r="AP40" s="312">
        <v>-82020</v>
      </c>
      <c r="AQ40" s="313">
        <v>-69608</v>
      </c>
      <c r="AR40" s="314">
        <v>17.8</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3" t="s">
        <v>300</v>
      </c>
      <c r="AL41" s="1124"/>
      <c r="AM41" s="1124"/>
      <c r="AN41" s="1125"/>
      <c r="AO41" s="312">
        <v>296139</v>
      </c>
      <c r="AP41" s="312">
        <v>30967</v>
      </c>
      <c r="AQ41" s="313">
        <v>33982</v>
      </c>
      <c r="AR41" s="314">
        <v>-8.9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0" t="s">
        <v>516</v>
      </c>
      <c r="AN49" s="1112" t="s">
        <v>550</v>
      </c>
      <c r="AO49" s="1113"/>
      <c r="AP49" s="1113"/>
      <c r="AQ49" s="1113"/>
      <c r="AR49" s="1114"/>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1"/>
      <c r="AN50" s="328" t="s">
        <v>551</v>
      </c>
      <c r="AO50" s="329" t="s">
        <v>552</v>
      </c>
      <c r="AP50" s="330" t="s">
        <v>553</v>
      </c>
      <c r="AQ50" s="331" t="s">
        <v>554</v>
      </c>
      <c r="AR50" s="332" t="s">
        <v>555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906468</v>
      </c>
      <c r="AN51" s="334">
        <v>87522</v>
      </c>
      <c r="AO51" s="335">
        <v>40.700000000000003</v>
      </c>
      <c r="AP51" s="336">
        <v>88328</v>
      </c>
      <c r="AQ51" s="337">
        <v>-1.9</v>
      </c>
      <c r="AR51" s="338">
        <v>42.6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719188</v>
      </c>
      <c r="AN52" s="342">
        <v>69440</v>
      </c>
      <c r="AO52" s="343">
        <v>41.3</v>
      </c>
      <c r="AP52" s="344">
        <v>49013</v>
      </c>
      <c r="AQ52" s="345">
        <v>6.4</v>
      </c>
      <c r="AR52" s="346">
        <v>34.9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1081370</v>
      </c>
      <c r="AN53" s="334">
        <v>106235</v>
      </c>
      <c r="AO53" s="335">
        <v>21.4</v>
      </c>
      <c r="AP53" s="336">
        <v>103390</v>
      </c>
      <c r="AQ53" s="337">
        <v>17.100000000000001</v>
      </c>
      <c r="AR53" s="338">
        <v>4.3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589025</v>
      </c>
      <c r="AN54" s="342">
        <v>57867</v>
      </c>
      <c r="AO54" s="343">
        <v>-16.7</v>
      </c>
      <c r="AP54" s="344">
        <v>51269</v>
      </c>
      <c r="AQ54" s="345">
        <v>4.5999999999999996</v>
      </c>
      <c r="AR54" s="346">
        <v>-21.3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1178595</v>
      </c>
      <c r="AN55" s="334">
        <v>118870</v>
      </c>
      <c r="AO55" s="335">
        <v>11.9</v>
      </c>
      <c r="AP55" s="336">
        <v>125391</v>
      </c>
      <c r="AQ55" s="337">
        <v>21.3</v>
      </c>
      <c r="AR55" s="338">
        <v>-9.4</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908358</v>
      </c>
      <c r="AN56" s="342">
        <v>91615</v>
      </c>
      <c r="AO56" s="343">
        <v>58.3</v>
      </c>
      <c r="AP56" s="344">
        <v>68516</v>
      </c>
      <c r="AQ56" s="345">
        <v>33.6</v>
      </c>
      <c r="AR56" s="346">
        <v>24.7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1429565</v>
      </c>
      <c r="AN57" s="334">
        <v>146758</v>
      </c>
      <c r="AO57" s="335">
        <v>23.5</v>
      </c>
      <c r="AP57" s="336">
        <v>138402</v>
      </c>
      <c r="AQ57" s="337">
        <v>10.4</v>
      </c>
      <c r="AR57" s="338">
        <v>13.1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944054</v>
      </c>
      <c r="AN58" s="342">
        <v>96916</v>
      </c>
      <c r="AO58" s="343">
        <v>5.8</v>
      </c>
      <c r="AP58" s="344">
        <v>70652</v>
      </c>
      <c r="AQ58" s="345">
        <v>3.1</v>
      </c>
      <c r="AR58" s="346">
        <v>2.7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3668953</v>
      </c>
      <c r="AN59" s="334">
        <v>383661</v>
      </c>
      <c r="AO59" s="335">
        <v>161.4</v>
      </c>
      <c r="AP59" s="336">
        <v>146367</v>
      </c>
      <c r="AQ59" s="337">
        <v>5.8</v>
      </c>
      <c r="AR59" s="338">
        <v>155.6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3171127</v>
      </c>
      <c r="AN60" s="342">
        <v>331604</v>
      </c>
      <c r="AO60" s="343">
        <v>242.2</v>
      </c>
      <c r="AP60" s="344">
        <v>79441</v>
      </c>
      <c r="AQ60" s="345">
        <v>12.4</v>
      </c>
      <c r="AR60" s="346">
        <v>229.8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1652990</v>
      </c>
      <c r="AN61" s="349">
        <v>168609</v>
      </c>
      <c r="AO61" s="350">
        <v>51.8</v>
      </c>
      <c r="AP61" s="351">
        <v>120376</v>
      </c>
      <c r="AQ61" s="352">
        <v>10.5</v>
      </c>
      <c r="AR61" s="338">
        <v>41.3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1266350</v>
      </c>
      <c r="AN62" s="342">
        <v>129488</v>
      </c>
      <c r="AO62" s="343">
        <v>66.2</v>
      </c>
      <c r="AP62" s="344">
        <v>63778</v>
      </c>
      <c r="AQ62" s="345">
        <v>12</v>
      </c>
      <c r="AR62" s="346">
        <v>54.2</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rCJUJI2e2S1Vz84GXnbDlp7dJIILuOs3XptK27xvqwOJPK7CA1+OsI+5iwQ1vcjn6TFMZNrPRdqOth0Rciaidg==" saltValue="FA8jRAHV4zHoK6uXYfG4O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9" zoomScaleNormal="100" zoomScaleSheetLayoutView="55" workbookViewId="0">
      <selection activeCell="W116" sqref="W116"/>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564</v>
      </c>
    </row>
    <row r="120" spans="125:125" ht="13.5" hidden="1" customHeight="1" x14ac:dyDescent="0.15"/>
    <row r="121" spans="125:125" ht="13.5" hidden="1" customHeight="1" x14ac:dyDescent="0.15">
      <c r="DU121" s="259"/>
    </row>
  </sheetData>
  <sheetProtection algorithmName="SHA-512" hashValue="xrEG4wz2jYno+ROwrzQbkfbkQWiNk29KaLOnAXPMb/knC6D0ps588ySgPCu7QKUSKAbyf3S2GtjCkJwGpALPdA==" saltValue="4Z73emVkr43wUPSYY9ovYA=="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0" zoomScale="80" zoomScaleNormal="80" zoomScaleSheetLayoutView="55" workbookViewId="0">
      <selection activeCell="AQ116" sqref="AQ116"/>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565</v>
      </c>
    </row>
  </sheetData>
  <sheetProtection algorithmName="SHA-512" hashValue="wO+pYabjJ8InK+JAIo7fMJ4KLrbDY3IDRO1e3IS2QLlsvyeZ35pmoETWGackLv9L+/qhnyfAuzy3jYzZO+CSiA==" saltValue="gnk0/q0/NDsxb1Vtwl3e/A=="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25" zoomScale="90" zoomScaleNormal="90" zoomScaleSheetLayoutView="100" workbookViewId="0">
      <selection activeCell="AQ116" sqref="AQ11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36" t="s">
        <v>3</v>
      </c>
      <c r="D47" s="1136"/>
      <c r="E47" s="1137"/>
      <c r="F47" s="11">
        <v>44.16</v>
      </c>
      <c r="G47" s="12">
        <v>44.42</v>
      </c>
      <c r="H47" s="12">
        <v>41.16</v>
      </c>
      <c r="I47" s="12">
        <v>37.68</v>
      </c>
      <c r="J47" s="13">
        <v>39.090000000000003</v>
      </c>
    </row>
    <row r="48" spans="2:10" ht="57.75" customHeight="1" x14ac:dyDescent="0.15">
      <c r="B48" s="14"/>
      <c r="C48" s="1138" t="s">
        <v>4</v>
      </c>
      <c r="D48" s="1138"/>
      <c r="E48" s="1139"/>
      <c r="F48" s="15">
        <v>3.64</v>
      </c>
      <c r="G48" s="16">
        <v>2.39</v>
      </c>
      <c r="H48" s="16">
        <v>3.47</v>
      </c>
      <c r="I48" s="16">
        <v>6.48</v>
      </c>
      <c r="J48" s="17">
        <v>3.82</v>
      </c>
    </row>
    <row r="49" spans="2:10" ht="57.75" customHeight="1" thickBot="1" x14ac:dyDescent="0.2">
      <c r="B49" s="18"/>
      <c r="C49" s="1140" t="s">
        <v>5</v>
      </c>
      <c r="D49" s="1140"/>
      <c r="E49" s="1141"/>
      <c r="F49" s="19" t="s">
        <v>571</v>
      </c>
      <c r="G49" s="20" t="s">
        <v>572</v>
      </c>
      <c r="H49" s="20">
        <v>0.39</v>
      </c>
      <c r="I49" s="20">
        <v>3.15</v>
      </c>
      <c r="J49" s="21" t="s">
        <v>573</v>
      </c>
    </row>
    <row r="50" spans="2:10" x14ac:dyDescent="0.15"/>
  </sheetData>
  <sheetProtection algorithmName="SHA-512" hashValue="ckCMUU+EcaDMNS0I7ei+zR1JYFkPBTnwz4cHpj6juXUUmJJGcumvnmGTE6GRTPBdOqX5TNKNK0pwyv65YaqAYg==" saltValue="TRmYPc3HCC+cysn4EGpZx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2024-03-22T06:04:18Z</cp:lastPrinted>
  <dcterms:created xsi:type="dcterms:W3CDTF">2024-02-05T03:10:06Z</dcterms:created>
  <dcterms:modified xsi:type="dcterms:W3CDTF">2024-03-26T01:19:33Z</dcterms:modified>
  <cp:category/>
</cp:coreProperties>
</file>